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28800" windowHeight="17600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Portfolio" sheetId="3" state="visible" r:id="rId3"/>
    <sheet xmlns:r="http://schemas.openxmlformats.org/officeDocument/2006/relationships" name="Dashboard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yyyy\-mm\-dd"/>
    <numFmt numFmtId="165" formatCode="\$#,##0;&quot;($&quot;#,##0\);\-"/>
    <numFmt numFmtId="166" formatCode="0.0%"/>
  </numFmts>
  <fonts count="17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8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000000"/>
      <sz val="12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0000FF"/>
      <sz val="10"/>
    </font>
    <font>
      <name val="Arial"/>
      <charset val="1"/>
      <family val="0"/>
      <b val="1"/>
      <color rgb="FF008000"/>
      <sz val="10"/>
    </font>
    <font>
      <name val="Arial"/>
      <charset val="1"/>
      <family val="0"/>
      <color rgb="FF0000FF"/>
      <sz val="10"/>
    </font>
    <font>
      <name val="Arial"/>
      <charset val="1"/>
      <family val="0"/>
      <b val="1"/>
      <color rgb="FF5A6570"/>
      <sz val="9"/>
    </font>
    <font>
      <name val="Arial"/>
      <charset val="1"/>
      <family val="0"/>
      <b val="1"/>
      <color rgb="FF000000"/>
      <sz val="18"/>
    </font>
    <font>
      <name val="Arial"/>
      <charset val="1"/>
      <family val="0"/>
      <color rgb="FF008000"/>
      <sz val="10"/>
    </font>
    <font>
      <name val="Calibri"/>
      <family val="2"/>
      <b val="1"/>
      <color rgb="FF000000"/>
      <sz val="18"/>
    </font>
    <font>
      <name val="Calibri"/>
      <family val="2"/>
      <color rgb="FF000000"/>
      <sz val="10"/>
    </font>
  </fonts>
  <fills count="6">
    <fill>
      <patternFill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4BC7E9"/>
        <bgColor rgb="FF00CCFF"/>
      </patternFill>
    </fill>
    <fill>
      <patternFill patternType="solid">
        <fgColor rgb="FFE4F7FC"/>
        <bgColor rgb="FFD8F0DC"/>
      </patternFill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>
      <left/>
      <right/>
      <top style="thin">
        <color rgb="FFD5DAE0"/>
      </top>
      <bottom/>
      <diagonal/>
    </border>
    <border>
      <left/>
      <right style="thin">
        <color rgb="FFD5DAE0"/>
      </right>
      <top style="thin">
        <color rgb="FFD5DAE0"/>
      </top>
      <bottom/>
      <diagonal/>
    </border>
    <border>
      <left/>
      <right/>
      <top style="thin">
        <color rgb="FFD5DAE0"/>
      </top>
      <bottom style="thin">
        <color rgb="FFD5DAE0"/>
      </bottom>
      <diagonal/>
    </border>
    <border>
      <left/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7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164" fontId="11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166" fontId="7" fillId="0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165" fontId="8" fillId="2" borderId="1" applyAlignment="1" pivotButton="0" quotePrefix="0" xfId="0">
      <alignment horizontal="general" vertical="bottom"/>
    </xf>
    <xf numFmtId="166" fontId="8" fillId="2" borderId="1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indent="1"/>
    </xf>
    <xf numFmtId="3" fontId="13" fillId="4" borderId="0" applyAlignment="1" pivotButton="0" quotePrefix="0" xfId="0">
      <alignment horizontal="general" vertical="center" indent="1"/>
    </xf>
    <xf numFmtId="165" fontId="13" fillId="4" borderId="0" applyAlignment="1" pivotButton="0" quotePrefix="0" xfId="0">
      <alignment horizontal="general" vertical="center" indent="1"/>
    </xf>
    <xf numFmtId="166" fontId="13" fillId="4" borderId="0" applyAlignment="1" pivotButton="0" quotePrefix="0" xfId="0">
      <alignment horizontal="general" vertical="center" indent="1"/>
    </xf>
    <xf numFmtId="0" fontId="14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5" borderId="0" applyAlignment="1" pivotButton="0" quotePrefix="0" xfId="0">
      <alignment horizontal="left" vertical="center" indent="1"/>
    </xf>
    <xf numFmtId="0" fontId="0" fillId="5" borderId="0" pivotButton="0" quotePrefix="0" xfId="0"/>
    <xf numFmtId="0" fontId="4" fillId="5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general" vertical="center" indent="1"/>
    </xf>
    <xf numFmtId="0" fontId="7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0" borderId="1" applyAlignment="1" pivotButton="0" quotePrefix="0" xfId="0">
      <alignment horizontal="general" vertical="top"/>
    </xf>
    <xf numFmtId="0" fontId="9" fillId="0" borderId="0" applyAlignment="1" pivotButton="0" quotePrefix="0" xfId="0">
      <alignment horizontal="general" vertical="top"/>
    </xf>
    <xf numFmtId="0" fontId="10" fillId="0" borderId="0" applyAlignment="1" pivotButton="0" quotePrefix="0" xfId="0">
      <alignment horizontal="general" vertical="top"/>
    </xf>
    <xf numFmtId="0" fontId="8" fillId="2" borderId="1" applyAlignment="1" pivotButton="0" quotePrefix="0" xfId="0">
      <alignment horizontal="center" vertical="bottom"/>
    </xf>
    <xf numFmtId="0" fontId="11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center" vertical="bottom"/>
    </xf>
    <xf numFmtId="164" fontId="11" fillId="0" borderId="1" applyAlignment="1" pivotButton="0" quotePrefix="0" xfId="0">
      <alignment horizontal="general" vertical="bottom"/>
    </xf>
    <xf numFmtId="165" fontId="11" fillId="0" borderId="1" applyAlignment="1" pivotButton="0" quotePrefix="0" xfId="0">
      <alignment horizontal="general" vertical="bottom"/>
    </xf>
    <xf numFmtId="166" fontId="7" fillId="0" borderId="1" applyAlignment="1" pivotButton="0" quotePrefix="0" xfId="0">
      <alignment horizontal="general" vertical="bottom"/>
    </xf>
    <xf numFmtId="0" fontId="8" fillId="2" borderId="1" applyAlignment="1" pivotButton="0" quotePrefix="0" xfId="0">
      <alignment horizontal="general" vertical="bottom"/>
    </xf>
    <xf numFmtId="165" fontId="8" fillId="2" borderId="1" applyAlignment="1" pivotButton="0" quotePrefix="0" xfId="0">
      <alignment horizontal="general" vertical="bottom"/>
    </xf>
    <xf numFmtId="166" fontId="8" fillId="2" borderId="1" applyAlignment="1" pivotButton="0" quotePrefix="0" xfId="0">
      <alignment horizontal="general" vertical="bottom"/>
    </xf>
    <xf numFmtId="0" fontId="12" fillId="4" borderId="0" applyAlignment="1" pivotButton="0" quotePrefix="0" xfId="0">
      <alignment horizontal="general" vertical="center" indent="1"/>
    </xf>
    <xf numFmtId="3" fontId="13" fillId="4" borderId="0" applyAlignment="1" pivotButton="0" quotePrefix="0" xfId="0">
      <alignment horizontal="general" vertical="center" indent="1"/>
    </xf>
    <xf numFmtId="165" fontId="13" fillId="4" borderId="0" applyAlignment="1" pivotButton="0" quotePrefix="0" xfId="0">
      <alignment horizontal="general" vertical="center" indent="1"/>
    </xf>
    <xf numFmtId="166" fontId="13" fillId="4" borderId="0" applyAlignment="1" pivotButton="0" quotePrefix="0" xfId="0">
      <alignment horizontal="general" vertical="center" indent="1"/>
    </xf>
    <xf numFmtId="0" fontId="14" fillId="0" borderId="1" applyAlignment="1" pivotButton="0" quotePrefix="0" xfId="0">
      <alignment horizontal="general" vertical="bottom"/>
    </xf>
    <xf numFmtId="3" fontId="7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3">
    <dxf>
      <fill>
        <patternFill>
          <bgColor rgb="FFFDE9C9"/>
        </patternFill>
      </fill>
    </dxf>
    <dxf>
      <fill>
        <patternFill>
          <bgColor rgb="FFF8D2D2"/>
        </patternFill>
      </fill>
    </dxf>
    <dxf>
      <fill>
        <patternFill>
          <bgColor rgb="FFD8F0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C0504D"/>
      <rgbColor rgb="FFFDE9C9"/>
      <rgbColor rgb="FFE4F7FC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0DC"/>
      <rgbColor rgb="FFFFFF99"/>
      <rgbColor rgb="FF99CCFF"/>
      <rgbColor rgb="FFFF99CC"/>
      <rgbColor rgb="FFCC99FF"/>
      <rgbColor rgb="FFF8D2D2"/>
      <rgbColor rgb="FF4F81BD"/>
      <rgbColor rgb="FF4BC7E9"/>
      <rgbColor rgb="FF9BBB59"/>
      <rgbColor rgb="FFFFCC00"/>
      <rgbColor rgb="FFFF9900"/>
      <rgbColor rgb="FFFF6600"/>
      <rgbColor rgb="FF5A657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Initiatives by stage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barChart>
        <barDir val="col"/>
        <grouping val="clustered"/>
        <varyColors val="0"/>
        <ser>
          <idx val="0"/>
          <order val="0"/>
          <tx>
            <strRef>
              <f>Dashboard!C15</f>
              <strCache>
                <ptCount val="1"/>
                <pt idx="0">
                  <v>Count</v>
                </pt>
              </strCache>
            </strRef>
          </tx>
          <spPr>
            <a:solidFill xmlns:a="http://schemas.openxmlformats.org/drawingml/2006/main">
              <a:srgbClr val="4bc7e9"/>
            </a:solidFill>
            <a:ln xmlns:a="http://schemas.openxmlformats.org/drawingml/2006/main" w="0">
              <a:noFill/>
              <a:prstDash val="solid"/>
            </a:ln>
          </spPr>
          <invertIfNegative val="0"/>
          <dLbls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Dashboard!$B$16:$B$22</f>
              <strCache>
                <ptCount val="7"/>
                <pt idx="0">
                  <v>Discovery</v>
                </pt>
                <pt idx="1">
                  <v>Concept</v>
                </pt>
                <pt idx="2">
                  <v>Prototype</v>
                </pt>
                <pt idx="3">
                  <v>Pilot</v>
                </pt>
                <pt idx="4">
                  <v>Scale</v>
                </pt>
                <pt idx="5">
                  <v>Commercialised</v>
                </pt>
                <pt idx="6">
                  <v>Parked</v>
                </pt>
              </strCache>
            </strRef>
          </cat>
          <val>
            <numRef>
              <f>Dashboard!$C$16:$C$22</f>
              <numCache>
                <formatCode>#,##0</formatCode>
                <ptCount val="7"/>
                <pt idx="0">
                  <v>1</v>
                </pt>
                <pt idx="1">
                  <v>1</v>
                </pt>
                <pt idx="2">
                  <v>1</v>
                </pt>
                <pt idx="3">
                  <v>1</v>
                </pt>
                <pt idx="4">
                  <v>1</v>
                </pt>
                <pt idx="5">
                  <v>1</v>
                </pt>
                <pt idx="6">
                  <v>0</v>
                </pt>
              </numCache>
            </numRef>
          </val>
        </ser>
        <gapWidth val="150"/>
        <overlap val="0"/>
        <axId val="65473212"/>
        <axId val="85308291"/>
      </barChart>
      <catAx>
        <axId val="65473212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85308291"/>
        <crosses val="autoZero"/>
        <auto val="1"/>
        <lblAlgn val="ctr"/>
        <lblOffset val="100"/>
        <noMultiLvlLbl val="0"/>
      </catAx>
      <valAx>
        <axId val="85308291"/>
        <scaling>
          <orientation val="minMax"/>
        </scaling>
        <delete val="0"/>
        <axPos val="l"/>
        <majorGridlines>
          <spPr>
            <a:ln xmlns:a="http://schemas.openxmlformats.org/drawingml/2006/main" w="9360">
              <a:solidFill>
                <a:srgbClr val="878787"/>
              </a:solidFill>
              <a:prstDash val="solid"/>
              <a:round/>
            </a:ln>
          </spPr>
        </majorGridlines>
        <numFmt formatCode="#,##0" sourceLinked="1"/>
        <majorTickMark val="none"/>
        <minorTickMark val="none"/>
        <tickLblPos val="nextTo"/>
        <spPr>
          <a:ln xmlns:a="http://schemas.openxmlformats.org/drawingml/2006/main" w="9360">
            <a:solidFill>
              <a:srgbClr val="878787"/>
            </a:solidFill>
            <a:prstDash val="solid"/>
            <a:round/>
          </a:ln>
        </spPr>
        <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r>
              <a:t/>
            </a:r>
          </a:p>
        </txPr>
        <crossAx val="65473212"/>
        <crosses val="autoZero"/>
        <crossBetween val="between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>
              <a:defRPr sz="1300" b="0" strike="noStrike">
                <a:uFillTx/>
                <a:latin typeface="Arial"/>
              </a:defRPr>
            </a:pPr>
            <a:r>
              <a:rPr sz="1800" b="1" strike="noStrike">
                <a:solidFill>
                  <a:srgbClr val="000000"/>
                </a:solidFill>
                <a:uFillTx/>
                <a:latin typeface="Calibri"/>
              </a:rPr>
              <a:t>Approved budget by horizon</a:t>
            </a:r>
          </a:p>
        </rich>
      </tx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</title>
    <plotArea>
      <pieChart>
        <varyColors val="1"/>
        <ser>
          <idx val="0"/>
          <order val="0"/>
          <tx>
            <strRef>
              <f>Dashboard!I15</f>
              <strCache>
                <ptCount val="1"/>
                <pt idx="0">
                  <v>Budget ($)</v>
                </pt>
              </strCache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 w="0">
              <a:noFill/>
              <a:prstDash val="solid"/>
            </a:ln>
          </spPr>
          <explosion val="0"/>
          <dPt>
            <idx val="0"/>
            <spPr>
              <a:solidFill xmlns:a="http://schemas.openxmlformats.org/drawingml/2006/main">
                <a:srgbClr val="4f81b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0504d"/>
              </a:solidFill>
              <a:ln xmlns:a="http://schemas.openxmlformats.org/drawingml/2006/main" w="0">
                <a:noFill/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9bbb59"/>
              </a:solidFill>
              <a:ln xmlns:a="http://schemas.openxmlformats.org/drawingml/2006/main" w="0">
                <a:noFill/>
                <a:prstDash val="solid"/>
              </a:ln>
            </spPr>
          </dPt>
          <dLbls>
            <dLbl>
              <idx val="0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1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dLbl>
              <idx val="2"/>
              <txPr>
                <a:bodyPr xmlns:a="http://schemas.openxmlformats.org/drawingml/2006/main"/>
                <a:lstStyle xmlns:a="http://schemas.openxmlformats.org/drawingml/2006/main"/>
                <a:p xmlns:a="http://schemas.openxmlformats.org/drawingml/2006/main">
                  <a:pPr>
                    <a:defRPr sz="1000" b="0" strike="noStrike">
                      <a:uFillTx/>
                      <a:latin typeface="Arial"/>
                    </a:defRPr>
                  </a:pPr>
                  <a:r>
                    <a:t/>
                  </a:r>
                </a:p>
              </txPr>
              <showLegendKey val="0"/>
              <showVal val="0"/>
              <showCatName val="0"/>
              <showSerName val="0"/>
              <showPercent val="0"/>
            </dLbl>
            <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000" b="0" strike="noStrike">
                    <a:uFillTx/>
                    <a:latin typeface="Arial"/>
                  </a:defRPr>
                </a:pPr>
                <a:r>
                  <a:t/>
                </a:r>
              </a:p>
            </txPr>
            <showLegendKey val="0"/>
            <showVal val="0"/>
            <showCatName val="0"/>
            <showSerName val="0"/>
            <showPercent val="0"/>
            <showLeaderLines val="1"/>
          </dLbls>
          <cat>
            <strRef>
              <f>Dashboard!$G$16:$G$18</f>
              <strCache>
                <ptCount val="3"/>
                <pt idx="0">
                  <v>H1 Core</v>
                </pt>
                <pt idx="1">
                  <v>H2 Adjacent</v>
                </pt>
                <pt idx="2">
                  <v>H3 Transformational</v>
                </pt>
              </strCache>
            </strRef>
          </cat>
          <val>
            <numRef>
              <f>Dashboard!$I$16:$I$18</f>
              <numCache>
                <formatCode>\$#,##0;"($"#,##0\);\-</formatCode>
                <ptCount val="3"/>
                <pt idx="0">
                  <v>1030000</v>
                </pt>
                <pt idx="1">
                  <v>890000</v>
                </pt>
                <pt idx="2">
                  <v>350000</v>
                </pt>
              </numCache>
            </numRef>
          </val>
        </ser>
        <firstSliceAng val="0"/>
      </pieChart>
    </plotArea>
    <legend>
      <legendPos val="r"/>
      <overlay val="0"/>
      <spPr>
        <a:noFill xmlns:a="http://schemas.openxmlformats.org/drawingml/2006/main"/>
        <a:ln xmlns:a="http://schemas.openxmlformats.org/drawingml/2006/main" w="0">
          <a:noFill/>
          <a:prstDash val="solid"/>
        </a:ln>
      </spPr>
      <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r>
            <a:t/>
          </a: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  <a:prstDash val="solid"/>
      <a:round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4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twoCellAnchor editAs="oneCell">
    <from>
      <col>1</col>
      <colOff>0</colOff>
      <row>24</row>
      <rowOff>0</rowOff>
    </from>
    <to>
      <col>3</col>
      <colOff>959400</colOff>
      <row>38</row>
      <rowOff>32760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oneCell">
    <from>
      <col>6</col>
      <colOff>0</colOff>
      <row>24</row>
      <rowOff>0</rowOff>
    </from>
    <to>
      <col>8</col>
      <colOff>1079280</colOff>
      <row>38</row>
      <rowOff>32760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oneCellAnchor>
    <from>
      <col>0</col>
      <colOff>0</colOff>
      <row>0</row>
      <rowOff>0</rowOff>
    </from>
    <ext cx="1533525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H3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6" min="1" max="1"/>
    <col width="26" customWidth="1" style="26" min="2" max="2"/>
    <col width="22" customWidth="1" style="26" min="3" max="4"/>
    <col width="18" customWidth="1" style="26" min="5" max="8"/>
  </cols>
  <sheetData>
    <row r="1" ht="21.75" customHeight="1" s="27">
      <c r="A1" s="28" t="n"/>
      <c r="B1" s="29" t="n"/>
      <c r="C1" s="30" t="inlineStr">
        <is>
          <t>Innovation Portfolio Dashboard</t>
        </is>
      </c>
    </row>
    <row r="2" ht="21.75" customHeight="1" s="27">
      <c r="A2" s="29" t="n"/>
      <c r="B2" s="29" t="n"/>
    </row>
    <row r="3" ht="13.5" customHeight="1" s="27">
      <c r="A3" s="29" t="n"/>
      <c r="B3" s="29" t="n"/>
    </row>
    <row r="4" ht="19.5" customHeight="1" s="27">
      <c r="A4" s="31" t="inlineStr">
        <is>
          <t>InnoLead Innovation Toolkit</t>
        </is>
      </c>
    </row>
    <row r="6" ht="21.75" customHeight="1" s="27">
      <c r="A6" s="32" t="inlineStr">
        <is>
          <t>Purpose</t>
        </is>
      </c>
    </row>
    <row r="7" ht="45.75" customHeight="1" s="27">
      <c r="B7" s="33" t="inlineStr">
        <is>
          <t>Track every innovation initiative — stage, owner, budget, risk and expected business impact — in a single view, and produce a governance-ready summary without rebuilding a deck each month.</t>
        </is>
      </c>
    </row>
    <row r="9" ht="21.75" customHeight="1" s="27">
      <c r="A9" s="32" t="inlineStr">
        <is>
          <t>How to use this workbook</t>
        </is>
      </c>
    </row>
    <row r="10" ht="30" customHeight="1" s="27">
      <c r="B10" s="34" t="inlineStr">
        <is>
          <t>1.</t>
        </is>
      </c>
      <c r="C10" s="33" t="inlineStr">
        <is>
          <t>Open the Lists tab and replace the sample stages, horizons, business units and impact types with your own terminology.</t>
        </is>
      </c>
    </row>
    <row r="11" ht="30" customHeight="1" s="27">
      <c r="B11" s="34" t="inlineStr">
        <is>
          <t>2.</t>
        </is>
      </c>
      <c r="C11" s="33" t="inlineStr">
        <is>
          <t>Go to the Portfolio tab and enter one row per initiative. Replace the six sample rows (rows are examples only) with real data.</t>
        </is>
      </c>
    </row>
    <row r="12" ht="30" customHeight="1" s="27">
      <c r="B12" s="34" t="inlineStr">
        <is>
          <t>3.</t>
        </is>
      </c>
      <c r="C12" s="33" t="inlineStr">
        <is>
          <t>Fill the blue cells only. Budget used %, the total row, and everything on the Dashboard tab calculate themselves.</t>
        </is>
      </c>
    </row>
    <row r="13" ht="30" customHeight="1" s="27">
      <c r="B13" s="34" t="inlineStr">
        <is>
          <t>4.</t>
        </is>
      </c>
      <c r="C13" s="33" t="inlineStr">
        <is>
          <t>Review the Dashboard tab before each governance meeting — headline metrics and both charts refresh automatically.</t>
        </is>
      </c>
    </row>
    <row r="14" ht="30" customHeight="1" s="27">
      <c r="B14" s="34" t="inlineStr">
        <is>
          <t>5.</t>
        </is>
      </c>
      <c r="C14" s="33" t="inlineStr">
        <is>
          <t>To extend beyond 40 initiatives, insert rows above the TOTAL row so the formulas stay intact.</t>
        </is>
      </c>
    </row>
    <row r="16" ht="21.75" customHeight="1" s="27">
      <c r="A16" s="32" t="inlineStr">
        <is>
          <t>What is in each tab</t>
        </is>
      </c>
    </row>
    <row r="17" ht="31.5" customHeight="1" s="27">
      <c r="B17" s="35" t="inlineStr">
        <is>
          <t>Tab</t>
        </is>
      </c>
      <c r="C17" s="35" t="inlineStr">
        <is>
          <t>What it does</t>
        </is>
      </c>
      <c r="D17" s="36" t="n"/>
      <c r="E17" s="36" t="n"/>
      <c r="F17" s="36" t="n"/>
      <c r="G17" s="37" t="n"/>
    </row>
    <row r="18" ht="27.75" customHeight="1" s="27">
      <c r="B18" s="38" t="inlineStr">
        <is>
          <t>Instructions</t>
        </is>
      </c>
      <c r="C18" s="33" t="inlineStr">
        <is>
          <t>This page — purpose, workflow and colour key.</t>
        </is>
      </c>
    </row>
    <row r="19" ht="27.75" customHeight="1" s="27">
      <c r="B19" s="38" t="inlineStr">
        <is>
          <t>Portfolio</t>
        </is>
      </c>
      <c r="C19" s="33" t="inlineStr">
        <is>
          <t>The master data-entry table. One row per initiative, 40 rows pre-formatted.</t>
        </is>
      </c>
    </row>
    <row r="20" ht="27.75" customHeight="1" s="27">
      <c r="B20" s="38" t="inlineStr">
        <is>
          <t>Dashboard</t>
        </is>
      </c>
      <c r="C20" s="33" t="inlineStr">
        <is>
          <t>Headline metrics, stage and horizon breakdowns, and two charts. All calculated.</t>
        </is>
      </c>
    </row>
    <row r="21" ht="27.75" customHeight="1" s="27">
      <c r="B21" s="38" t="inlineStr">
        <is>
          <t>Lists</t>
        </is>
      </c>
      <c r="C21" s="33" t="inlineStr">
        <is>
          <t>Dropdown values. Edit here to change what appears in the Portfolio dropdowns.</t>
        </is>
      </c>
    </row>
    <row r="23" ht="21.75" customHeight="1" s="27">
      <c r="A23" s="32" t="inlineStr">
        <is>
          <t>Colour key and notes</t>
        </is>
      </c>
    </row>
    <row r="24" ht="15" customHeight="1" s="27">
      <c r="B24" s="39" t="inlineStr">
        <is>
          <t>Blue text</t>
        </is>
      </c>
      <c r="C24" s="33" t="inlineStr">
        <is>
          <t>You type here (assumptions and data entry)</t>
        </is>
      </c>
    </row>
    <row r="25" ht="15" customHeight="1" s="27">
      <c r="B25" s="34" t="inlineStr">
        <is>
          <t>Black text</t>
        </is>
      </c>
      <c r="C25" s="33" t="inlineStr">
        <is>
          <t>Formula — do not overwrite</t>
        </is>
      </c>
    </row>
    <row r="26" ht="15" customHeight="1" s="27">
      <c r="B26" s="40" t="inlineStr">
        <is>
          <t>Green text</t>
        </is>
      </c>
      <c r="C26" s="33" t="inlineStr">
        <is>
          <t>Pulled from another tab in this workbook</t>
        </is>
      </c>
    </row>
    <row r="28" ht="25.5" customHeight="1" s="27">
      <c r="B28" s="34" t="inlineStr">
        <is>
          <t>•</t>
        </is>
      </c>
      <c r="C28" s="33" t="inlineStr">
        <is>
          <t>Sample rows are provided so the charts render on first open — delete them before sharing internally.</t>
        </is>
      </c>
    </row>
    <row r="29" ht="25.5" customHeight="1" s="27">
      <c r="B29" s="34" t="inlineStr">
        <is>
          <t>•</t>
        </is>
      </c>
      <c r="C29" s="33" t="inlineStr">
        <is>
          <t>Budget used % above 100% is shaded red so overspend is visible at a glance.</t>
        </is>
      </c>
    </row>
    <row r="30" ht="25.5" customHeight="1" s="27">
      <c r="B30" s="34" t="inlineStr">
        <is>
          <t>•</t>
        </is>
      </c>
      <c r="C30" s="33" t="inlineStr">
        <is>
          <t>Expected annual value should be the run-rate benefit once the initiative is live, not cumulative benefit.</t>
        </is>
      </c>
    </row>
  </sheetData>
  <mergeCells count="23">
    <mergeCell ref="A9:H9"/>
    <mergeCell ref="C30:G30"/>
    <mergeCell ref="C24:G24"/>
    <mergeCell ref="C14:G14"/>
    <mergeCell ref="C1:H3"/>
    <mergeCell ref="A6:H6"/>
    <mergeCell ref="C26:G26"/>
    <mergeCell ref="C29:G29"/>
    <mergeCell ref="C20:G20"/>
    <mergeCell ref="C10:G10"/>
    <mergeCell ref="A16:H16"/>
    <mergeCell ref="C25:G25"/>
    <mergeCell ref="C21:G21"/>
    <mergeCell ref="C12:G12"/>
    <mergeCell ref="C11:G11"/>
    <mergeCell ref="A23:H23"/>
    <mergeCell ref="B7:G7"/>
    <mergeCell ref="C17:G17"/>
    <mergeCell ref="A4:H4"/>
    <mergeCell ref="C28:G28"/>
    <mergeCell ref="C19:G19"/>
    <mergeCell ref="C13:G13"/>
    <mergeCell ref="C18:G18"/>
  </mergeCells>
  <printOptions horizontalCentered="1" verticalCentered="0" headings="0" gridLines="0" gridLinesSet="1"/>
  <pageMargins left="0.75" right="0.75" top="1" bottom="1" header="0.511811023622047" footer="0.5"/>
  <pageSetup orientation="portrait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G1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24" customWidth="1" style="26" min="1" max="6"/>
    <col width="13" customWidth="1" style="26" min="7" max="7"/>
  </cols>
  <sheetData>
    <row r="1" ht="21.75" customHeight="1" s="27">
      <c r="A1" s="28" t="n"/>
      <c r="B1" s="29" t="n"/>
      <c r="C1" s="30" t="inlineStr">
        <is>
          <t>Reference Lists</t>
        </is>
      </c>
    </row>
    <row r="2" ht="21.75" customHeight="1" s="27">
      <c r="A2" s="29" t="n"/>
      <c r="B2" s="29" t="n"/>
    </row>
    <row r="3" ht="13.5" customHeight="1" s="27">
      <c r="A3" s="29" t="n"/>
      <c r="B3" s="29" t="n"/>
    </row>
    <row r="4" ht="19.5" customHeight="1" s="27">
      <c r="A4" s="31" t="inlineStr">
        <is>
          <t>Edit these values to fit your organisation — dropdowns update automatically</t>
        </is>
      </c>
    </row>
    <row r="6" ht="15" customHeight="1" s="27">
      <c r="A6" s="41" t="inlineStr">
        <is>
          <t>Stage</t>
        </is>
      </c>
      <c r="B6" s="41" t="inlineStr">
        <is>
          <t>Horizon</t>
        </is>
      </c>
      <c r="C6" s="41" t="inlineStr">
        <is>
          <t>Status</t>
        </is>
      </c>
      <c r="D6" s="41" t="inlineStr">
        <is>
          <t>Risk</t>
        </is>
      </c>
      <c r="E6" s="41" t="inlineStr">
        <is>
          <t>BusinessUnit</t>
        </is>
      </c>
      <c r="F6" s="41" t="inlineStr">
        <is>
          <t>ImpactType</t>
        </is>
      </c>
    </row>
    <row r="7" ht="15" customHeight="1" s="27">
      <c r="A7" s="42" t="inlineStr">
        <is>
          <t>Discovery</t>
        </is>
      </c>
      <c r="B7" s="42" t="inlineStr">
        <is>
          <t>H1 Core</t>
        </is>
      </c>
      <c r="C7" s="42" t="inlineStr">
        <is>
          <t>On track</t>
        </is>
      </c>
      <c r="D7" s="42" t="inlineStr">
        <is>
          <t>Low</t>
        </is>
      </c>
      <c r="E7" s="42" t="inlineStr">
        <is>
          <t>Corporate</t>
        </is>
      </c>
      <c r="F7" s="42" t="inlineStr">
        <is>
          <t>Revenue growth</t>
        </is>
      </c>
    </row>
    <row r="8" ht="15" customHeight="1" s="27">
      <c r="A8" s="42" t="inlineStr">
        <is>
          <t>Concept</t>
        </is>
      </c>
      <c r="B8" s="42" t="inlineStr">
        <is>
          <t>H2 Adjacent</t>
        </is>
      </c>
      <c r="C8" s="42" t="inlineStr">
        <is>
          <t>At risk</t>
        </is>
      </c>
      <c r="D8" s="42" t="inlineStr">
        <is>
          <t>Medium</t>
        </is>
      </c>
      <c r="E8" s="42" t="inlineStr">
        <is>
          <t>Operations</t>
        </is>
      </c>
      <c r="F8" s="42" t="inlineStr">
        <is>
          <t>Cost reduction</t>
        </is>
      </c>
    </row>
    <row r="9" ht="15" customHeight="1" s="27">
      <c r="A9" s="42" t="inlineStr">
        <is>
          <t>Prototype</t>
        </is>
      </c>
      <c r="B9" s="42" t="inlineStr">
        <is>
          <t>H3 Transformational</t>
        </is>
      </c>
      <c r="C9" s="42" t="inlineStr">
        <is>
          <t>Off track</t>
        </is>
      </c>
      <c r="D9" s="42" t="inlineStr">
        <is>
          <t>High</t>
        </is>
      </c>
      <c r="E9" s="42" t="inlineStr">
        <is>
          <t>Commercial</t>
        </is>
      </c>
      <c r="F9" s="42" t="inlineStr">
        <is>
          <t>Risk reduction</t>
        </is>
      </c>
    </row>
    <row r="10" ht="15" customHeight="1" s="27">
      <c r="A10" s="42" t="inlineStr">
        <is>
          <t>Pilot</t>
        </is>
      </c>
      <c r="C10" s="42" t="inlineStr">
        <is>
          <t>On hold</t>
        </is>
      </c>
      <c r="E10" s="42" t="inlineStr">
        <is>
          <t>Digital</t>
        </is>
      </c>
      <c r="F10" s="42" t="inlineStr">
        <is>
          <t>Customer experience</t>
        </is>
      </c>
    </row>
    <row r="11" ht="15" customHeight="1" s="27">
      <c r="A11" s="42" t="inlineStr">
        <is>
          <t>Scale</t>
        </is>
      </c>
      <c r="C11" s="42" t="inlineStr">
        <is>
          <t>Complete</t>
        </is>
      </c>
      <c r="E11" s="42" t="inlineStr">
        <is>
          <t>R&amp;D</t>
        </is>
      </c>
      <c r="F11" s="42" t="inlineStr">
        <is>
          <t>Sustainability</t>
        </is>
      </c>
    </row>
    <row r="12" ht="15" customHeight="1" s="27">
      <c r="A12" s="42" t="inlineStr">
        <is>
          <t>Commercialised</t>
        </is>
      </c>
      <c r="E12" s="42" t="inlineStr">
        <is>
          <t>Supply Chain</t>
        </is>
      </c>
    </row>
    <row r="13" ht="15" customHeight="1" s="27">
      <c r="A13" s="42" t="inlineStr">
        <is>
          <t>Parked</t>
        </is>
      </c>
    </row>
  </sheetData>
  <mergeCells count="2">
    <mergeCell ref="C1:G3"/>
    <mergeCell ref="A4:G4"/>
  </mergeCell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O4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765625" defaultRowHeight="15" customHeight="1" zeroHeight="0" outlineLevelRow="0"/>
  <cols>
    <col width="7" customWidth="1" style="26" min="1" max="1"/>
    <col width="30" customWidth="1" style="26" min="2" max="2"/>
    <col width="16" customWidth="1" style="26" min="3" max="4"/>
    <col width="20" customWidth="1" style="26" min="5" max="5"/>
    <col width="15" customWidth="1" style="26" min="6" max="6"/>
    <col width="12" customWidth="1" style="26" min="7" max="8"/>
    <col width="13" customWidth="1" style="26" min="9" max="9"/>
    <col width="16" customWidth="1" style="26" min="10" max="10"/>
    <col width="15" customWidth="1" style="26" min="11" max="11"/>
    <col width="12" customWidth="1" style="26" min="12" max="13"/>
    <col width="20" customWidth="1" style="26" min="14" max="14"/>
    <col width="18" customWidth="1" style="26" min="15" max="15"/>
  </cols>
  <sheetData>
    <row r="1" ht="21.75" customHeight="1" s="27">
      <c r="A1" s="28" t="n"/>
      <c r="B1" s="29" t="n"/>
      <c r="C1" s="30" t="inlineStr">
        <is>
          <t>Innovation Portfolio</t>
        </is>
      </c>
    </row>
    <row r="2" ht="21.75" customHeight="1" s="27">
      <c r="A2" s="29" t="n"/>
      <c r="B2" s="29" t="n"/>
    </row>
    <row r="3" ht="13.5" customHeight="1" s="27">
      <c r="A3" s="29" t="n"/>
      <c r="B3" s="29" t="n"/>
    </row>
    <row r="4" ht="19.5" customHeight="1" s="27">
      <c r="A4" s="31" t="inlineStr">
        <is>
          <t>One row per initiative — blue cells are yours to fill in</t>
        </is>
      </c>
    </row>
    <row r="6" ht="31.5" customHeight="1" s="27">
      <c r="A6" s="35" t="inlineStr">
        <is>
          <t>ID</t>
        </is>
      </c>
      <c r="B6" s="35" t="inlineStr">
        <is>
          <t>Initiative</t>
        </is>
      </c>
      <c r="C6" s="35" t="inlineStr">
        <is>
          <t>Business unit</t>
        </is>
      </c>
      <c r="D6" s="35" t="inlineStr">
        <is>
          <t>Owner</t>
        </is>
      </c>
      <c r="E6" s="35" t="inlineStr">
        <is>
          <t>Horizon</t>
        </is>
      </c>
      <c r="F6" s="35" t="inlineStr">
        <is>
          <t>Stage</t>
        </is>
      </c>
      <c r="G6" s="35" t="inlineStr">
        <is>
          <t>Status</t>
        </is>
      </c>
      <c r="H6" s="35" t="inlineStr">
        <is>
          <t>Start date</t>
        </is>
      </c>
      <c r="I6" s="35" t="inlineStr">
        <is>
          <t>Target launch</t>
        </is>
      </c>
      <c r="J6" s="35" t="inlineStr">
        <is>
          <t>Budget approved ($)</t>
        </is>
      </c>
      <c r="K6" s="35" t="inlineStr">
        <is>
          <t>Spend to date ($)</t>
        </is>
      </c>
      <c r="L6" s="35" t="inlineStr">
        <is>
          <t>Budget used %</t>
        </is>
      </c>
      <c r="M6" s="35" t="inlineStr">
        <is>
          <t>Risk level</t>
        </is>
      </c>
      <c r="N6" s="35" t="inlineStr">
        <is>
          <t>Expected impact type</t>
        </is>
      </c>
      <c r="O6" s="35" t="inlineStr">
        <is>
          <t>Expected annual value ($)</t>
        </is>
      </c>
    </row>
    <row r="7" ht="15" customHeight="1" s="27">
      <c r="A7" s="43">
        <f>IF(B7="","","INI-"&amp;TEXT(ROW()-6,"000"))</f>
        <v/>
      </c>
      <c r="B7" s="42" t="inlineStr">
        <is>
          <t>Predictive maintenance AI</t>
        </is>
      </c>
      <c r="C7" s="42" t="inlineStr">
        <is>
          <t>Operations</t>
        </is>
      </c>
      <c r="D7" s="42" t="inlineStr">
        <is>
          <t>M. Alvarez</t>
        </is>
      </c>
      <c r="E7" s="42" t="inlineStr">
        <is>
          <t>H2 Adjacent</t>
        </is>
      </c>
      <c r="F7" s="42" t="inlineStr">
        <is>
          <t>Pilot</t>
        </is>
      </c>
      <c r="G7" s="42" t="inlineStr">
        <is>
          <t>On track</t>
        </is>
      </c>
      <c r="H7" s="44" t="n">
        <v>46034</v>
      </c>
      <c r="I7" s="44" t="n">
        <v>46356</v>
      </c>
      <c r="J7" s="45" t="n">
        <v>450000</v>
      </c>
      <c r="K7" s="45" t="n">
        <v>218000</v>
      </c>
      <c r="L7" s="46">
        <f>IF(N(J7)=0,"",K7/J7)</f>
        <v/>
      </c>
      <c r="M7" s="42" t="inlineStr">
        <is>
          <t>Medium</t>
        </is>
      </c>
      <c r="N7" s="42" t="inlineStr">
        <is>
          <t>Cost reduction</t>
        </is>
      </c>
      <c r="O7" s="45" t="n">
        <v>1200000</v>
      </c>
    </row>
    <row r="8" ht="15" customHeight="1" s="27">
      <c r="A8" s="43">
        <f>IF(B8="","","INI-"&amp;TEXT(ROW()-6,"000"))</f>
        <v/>
      </c>
      <c r="B8" s="42" t="inlineStr">
        <is>
          <t>Circular packaging programme</t>
        </is>
      </c>
      <c r="C8" s="42" t="inlineStr">
        <is>
          <t>Supply Chain</t>
        </is>
      </c>
      <c r="D8" s="42" t="inlineStr">
        <is>
          <t>T. Nakamura</t>
        </is>
      </c>
      <c r="E8" s="42" t="inlineStr">
        <is>
          <t>H2 Adjacent</t>
        </is>
      </c>
      <c r="F8" s="42" t="inlineStr">
        <is>
          <t>Prototype</t>
        </is>
      </c>
      <c r="G8" s="42" t="inlineStr">
        <is>
          <t>At risk</t>
        </is>
      </c>
      <c r="H8" s="44" t="n">
        <v>46055</v>
      </c>
      <c r="I8" s="44" t="n">
        <v>46477</v>
      </c>
      <c r="J8" s="45" t="n">
        <v>280000</v>
      </c>
      <c r="K8" s="45" t="n">
        <v>96000</v>
      </c>
      <c r="L8" s="46">
        <f>IF(N(J8)=0,"",K8/J8)</f>
        <v/>
      </c>
      <c r="M8" s="42" t="inlineStr">
        <is>
          <t>High</t>
        </is>
      </c>
      <c r="N8" s="42" t="inlineStr">
        <is>
          <t>Sustainability</t>
        </is>
      </c>
      <c r="O8" s="45" t="n">
        <v>640000</v>
      </c>
    </row>
    <row r="9" ht="15" customHeight="1" s="27">
      <c r="A9" s="43">
        <f>IF(B9="","","INI-"&amp;TEXT(ROW()-6,"000"))</f>
        <v/>
      </c>
      <c r="B9" s="42" t="inlineStr">
        <is>
          <t>Self-service customer portal</t>
        </is>
      </c>
      <c r="C9" s="42" t="inlineStr">
        <is>
          <t>Digital</t>
        </is>
      </c>
      <c r="D9" s="42" t="inlineStr">
        <is>
          <t>R. Chen</t>
        </is>
      </c>
      <c r="E9" s="42" t="inlineStr">
        <is>
          <t>H1 Core</t>
        </is>
      </c>
      <c r="F9" s="42" t="inlineStr">
        <is>
          <t>Scale</t>
        </is>
      </c>
      <c r="G9" s="42" t="inlineStr">
        <is>
          <t>On track</t>
        </is>
      </c>
      <c r="H9" s="44" t="n">
        <v>45915</v>
      </c>
      <c r="I9" s="44" t="n">
        <v>46295</v>
      </c>
      <c r="J9" s="45" t="n">
        <v>720000</v>
      </c>
      <c r="K9" s="45" t="n">
        <v>615000</v>
      </c>
      <c r="L9" s="46">
        <f>IF(N(J9)=0,"",K9/J9)</f>
        <v/>
      </c>
      <c r="M9" s="42" t="inlineStr">
        <is>
          <t>Low</t>
        </is>
      </c>
      <c r="N9" s="42" t="inlineStr">
        <is>
          <t>Customer experience</t>
        </is>
      </c>
      <c r="O9" s="45" t="n">
        <v>2100000</v>
      </c>
    </row>
    <row r="10" ht="15" customHeight="1" s="27">
      <c r="A10" s="43">
        <f>IF(B10="","","INI-"&amp;TEXT(ROW()-6,"000"))</f>
        <v/>
      </c>
      <c r="B10" s="42" t="inlineStr">
        <is>
          <t>Battery chemistry venture</t>
        </is>
      </c>
      <c r="C10" s="42" t="inlineStr">
        <is>
          <t>R&amp;D</t>
        </is>
      </c>
      <c r="D10" s="42" t="inlineStr">
        <is>
          <t>L. Okafor</t>
        </is>
      </c>
      <c r="E10" s="42" t="inlineStr">
        <is>
          <t>H3 Transformational</t>
        </is>
      </c>
      <c r="F10" s="42" t="inlineStr">
        <is>
          <t>Discovery</t>
        </is>
      </c>
      <c r="G10" s="42" t="inlineStr">
        <is>
          <t>On hold</t>
        </is>
      </c>
      <c r="H10" s="44" t="n">
        <v>46090</v>
      </c>
      <c r="I10" s="44" t="n">
        <v>46934</v>
      </c>
      <c r="J10" s="45" t="n">
        <v>350000</v>
      </c>
      <c r="K10" s="45" t="n">
        <v>41000</v>
      </c>
      <c r="L10" s="46">
        <f>IF(N(J10)=0,"",K10/J10)</f>
        <v/>
      </c>
      <c r="M10" s="42" t="inlineStr">
        <is>
          <t>High</t>
        </is>
      </c>
      <c r="N10" s="42" t="inlineStr">
        <is>
          <t>Revenue growth</t>
        </is>
      </c>
      <c r="O10" s="45" t="n">
        <v>5000000</v>
      </c>
    </row>
    <row r="11" ht="15" customHeight="1" s="27">
      <c r="A11" s="43">
        <f>IF(B11="","","INI-"&amp;TEXT(ROW()-6,"000"))</f>
        <v/>
      </c>
      <c r="B11" s="42" t="inlineStr">
        <is>
          <t>Dynamic pricing engine</t>
        </is>
      </c>
      <c r="C11" s="42" t="inlineStr">
        <is>
          <t>Commercial</t>
        </is>
      </c>
      <c r="D11" s="42" t="inlineStr">
        <is>
          <t>S. Petrov</t>
        </is>
      </c>
      <c r="E11" s="42" t="inlineStr">
        <is>
          <t>H1 Core</t>
        </is>
      </c>
      <c r="F11" s="42" t="inlineStr">
        <is>
          <t>Commercialised</t>
        </is>
      </c>
      <c r="G11" s="42" t="inlineStr">
        <is>
          <t>Complete</t>
        </is>
      </c>
      <c r="H11" s="44" t="n">
        <v>45754</v>
      </c>
      <c r="I11" s="44" t="n">
        <v>46142</v>
      </c>
      <c r="J11" s="45" t="n">
        <v>310000</v>
      </c>
      <c r="K11" s="45" t="n">
        <v>305000</v>
      </c>
      <c r="L11" s="46">
        <f>IF(N(J11)=0,"",K11/J11)</f>
        <v/>
      </c>
      <c r="M11" s="42" t="inlineStr">
        <is>
          <t>Low</t>
        </is>
      </c>
      <c r="N11" s="42" t="inlineStr">
        <is>
          <t>Revenue growth</t>
        </is>
      </c>
      <c r="O11" s="45" t="n">
        <v>1850000</v>
      </c>
    </row>
    <row r="12" ht="15" customHeight="1" s="27">
      <c r="A12" s="43">
        <f>IF(B12="","","INI-"&amp;TEXT(ROW()-6,"000"))</f>
        <v/>
      </c>
      <c r="B12" s="42" t="inlineStr">
        <is>
          <t>Supplier risk early-warning</t>
        </is>
      </c>
      <c r="C12" s="42" t="inlineStr">
        <is>
          <t>Supply Chain</t>
        </is>
      </c>
      <c r="D12" s="42" t="inlineStr">
        <is>
          <t>A. Dubois</t>
        </is>
      </c>
      <c r="E12" s="42" t="inlineStr">
        <is>
          <t>H2 Adjacent</t>
        </is>
      </c>
      <c r="F12" s="42" t="inlineStr">
        <is>
          <t>Concept</t>
        </is>
      </c>
      <c r="G12" s="42" t="inlineStr">
        <is>
          <t>On track</t>
        </is>
      </c>
      <c r="H12" s="44" t="n">
        <v>46146</v>
      </c>
      <c r="I12" s="44" t="n">
        <v>46568</v>
      </c>
      <c r="J12" s="45" t="n">
        <v>160000</v>
      </c>
      <c r="K12" s="45" t="n">
        <v>22000</v>
      </c>
      <c r="L12" s="46">
        <f>IF(N(J12)=0,"",K12/J12)</f>
        <v/>
      </c>
      <c r="M12" s="42" t="inlineStr">
        <is>
          <t>Medium</t>
        </is>
      </c>
      <c r="N12" s="42" t="inlineStr">
        <is>
          <t>Risk reduction</t>
        </is>
      </c>
      <c r="O12" s="45" t="n">
        <v>480000</v>
      </c>
    </row>
    <row r="13" ht="15" customHeight="1" s="27">
      <c r="A13" s="43">
        <f>IF(B13="","","INI-"&amp;TEXT(ROW()-6,"000"))</f>
        <v/>
      </c>
      <c r="B13" s="42" t="n"/>
      <c r="C13" s="42" t="n"/>
      <c r="D13" s="42" t="n"/>
      <c r="E13" s="42" t="n"/>
      <c r="F13" s="42" t="n"/>
      <c r="G13" s="42" t="n"/>
      <c r="H13" s="44" t="n"/>
      <c r="I13" s="44" t="n"/>
      <c r="J13" s="45" t="n"/>
      <c r="K13" s="45" t="n"/>
      <c r="L13" s="46">
        <f>IF(N(J13)=0,"",K13/J13)</f>
        <v/>
      </c>
      <c r="M13" s="42" t="n"/>
      <c r="N13" s="42" t="n"/>
      <c r="O13" s="45" t="n"/>
    </row>
    <row r="14" ht="15" customHeight="1" s="27">
      <c r="A14" s="43">
        <f>IF(B14="","","INI-"&amp;TEXT(ROW()-6,"000"))</f>
        <v/>
      </c>
      <c r="B14" s="42" t="n"/>
      <c r="C14" s="42" t="n"/>
      <c r="D14" s="42" t="n"/>
      <c r="E14" s="42" t="n"/>
      <c r="F14" s="42" t="n"/>
      <c r="G14" s="42" t="n"/>
      <c r="H14" s="44" t="n"/>
      <c r="I14" s="44" t="n"/>
      <c r="J14" s="45" t="n"/>
      <c r="K14" s="45" t="n"/>
      <c r="L14" s="46">
        <f>IF(N(J14)=0,"",K14/J14)</f>
        <v/>
      </c>
      <c r="M14" s="42" t="n"/>
      <c r="N14" s="42" t="n"/>
      <c r="O14" s="45" t="n"/>
    </row>
    <row r="15" ht="15" customHeight="1" s="27">
      <c r="A15" s="43">
        <f>IF(B15="","","INI-"&amp;TEXT(ROW()-6,"000"))</f>
        <v/>
      </c>
      <c r="B15" s="42" t="n"/>
      <c r="C15" s="42" t="n"/>
      <c r="D15" s="42" t="n"/>
      <c r="E15" s="42" t="n"/>
      <c r="F15" s="42" t="n"/>
      <c r="G15" s="42" t="n"/>
      <c r="H15" s="44" t="n"/>
      <c r="I15" s="44" t="n"/>
      <c r="J15" s="45" t="n"/>
      <c r="K15" s="45" t="n"/>
      <c r="L15" s="46">
        <f>IF(N(J15)=0,"",K15/J15)</f>
        <v/>
      </c>
      <c r="M15" s="42" t="n"/>
      <c r="N15" s="42" t="n"/>
      <c r="O15" s="45" t="n"/>
    </row>
    <row r="16" ht="15" customHeight="1" s="27">
      <c r="A16" s="43">
        <f>IF(B16="","","INI-"&amp;TEXT(ROW()-6,"000"))</f>
        <v/>
      </c>
      <c r="B16" s="42" t="n"/>
      <c r="C16" s="42" t="n"/>
      <c r="D16" s="42" t="n"/>
      <c r="E16" s="42" t="n"/>
      <c r="F16" s="42" t="n"/>
      <c r="G16" s="42" t="n"/>
      <c r="H16" s="44" t="n"/>
      <c r="I16" s="44" t="n"/>
      <c r="J16" s="45" t="n"/>
      <c r="K16" s="45" t="n"/>
      <c r="L16" s="46">
        <f>IF(N(J16)=0,"",K16/J16)</f>
        <v/>
      </c>
      <c r="M16" s="42" t="n"/>
      <c r="N16" s="42" t="n"/>
      <c r="O16" s="45" t="n"/>
    </row>
    <row r="17" ht="15" customHeight="1" s="27">
      <c r="A17" s="43">
        <f>IF(B17="","","INI-"&amp;TEXT(ROW()-6,"000"))</f>
        <v/>
      </c>
      <c r="B17" s="42" t="n"/>
      <c r="C17" s="42" t="n"/>
      <c r="D17" s="42" t="n"/>
      <c r="E17" s="42" t="n"/>
      <c r="F17" s="42" t="n"/>
      <c r="G17" s="42" t="n"/>
      <c r="H17" s="44" t="n"/>
      <c r="I17" s="44" t="n"/>
      <c r="J17" s="45" t="n"/>
      <c r="K17" s="45" t="n"/>
      <c r="L17" s="46">
        <f>IF(N(J17)=0,"",K17/J17)</f>
        <v/>
      </c>
      <c r="M17" s="42" t="n"/>
      <c r="N17" s="42" t="n"/>
      <c r="O17" s="45" t="n"/>
    </row>
    <row r="18" ht="15" customHeight="1" s="27">
      <c r="A18" s="43">
        <f>IF(B18="","","INI-"&amp;TEXT(ROW()-6,"000"))</f>
        <v/>
      </c>
      <c r="B18" s="42" t="n"/>
      <c r="C18" s="42" t="n"/>
      <c r="D18" s="42" t="n"/>
      <c r="E18" s="42" t="n"/>
      <c r="F18" s="42" t="n"/>
      <c r="G18" s="42" t="n"/>
      <c r="H18" s="44" t="n"/>
      <c r="I18" s="44" t="n"/>
      <c r="J18" s="45" t="n"/>
      <c r="K18" s="45" t="n"/>
      <c r="L18" s="46">
        <f>IF(N(J18)=0,"",K18/J18)</f>
        <v/>
      </c>
      <c r="M18" s="42" t="n"/>
      <c r="N18" s="42" t="n"/>
      <c r="O18" s="45" t="n"/>
    </row>
    <row r="19" ht="15" customHeight="1" s="27">
      <c r="A19" s="43">
        <f>IF(B19="","","INI-"&amp;TEXT(ROW()-6,"000"))</f>
        <v/>
      </c>
      <c r="B19" s="42" t="n"/>
      <c r="C19" s="42" t="n"/>
      <c r="D19" s="42" t="n"/>
      <c r="E19" s="42" t="n"/>
      <c r="F19" s="42" t="n"/>
      <c r="G19" s="42" t="n"/>
      <c r="H19" s="44" t="n"/>
      <c r="I19" s="44" t="n"/>
      <c r="J19" s="45" t="n"/>
      <c r="K19" s="45" t="n"/>
      <c r="L19" s="46">
        <f>IF(N(J19)=0,"",K19/J19)</f>
        <v/>
      </c>
      <c r="M19" s="42" t="n"/>
      <c r="N19" s="42" t="n"/>
      <c r="O19" s="45" t="n"/>
    </row>
    <row r="20" ht="15" customHeight="1" s="27">
      <c r="A20" s="43">
        <f>IF(B20="","","INI-"&amp;TEXT(ROW()-6,"000"))</f>
        <v/>
      </c>
      <c r="B20" s="42" t="n"/>
      <c r="C20" s="42" t="n"/>
      <c r="D20" s="42" t="n"/>
      <c r="E20" s="42" t="n"/>
      <c r="F20" s="42" t="n"/>
      <c r="G20" s="42" t="n"/>
      <c r="H20" s="44" t="n"/>
      <c r="I20" s="44" t="n"/>
      <c r="J20" s="45" t="n"/>
      <c r="K20" s="45" t="n"/>
      <c r="L20" s="46">
        <f>IF(N(J20)=0,"",K20/J20)</f>
        <v/>
      </c>
      <c r="M20" s="42" t="n"/>
      <c r="N20" s="42" t="n"/>
      <c r="O20" s="45" t="n"/>
    </row>
    <row r="21" ht="15" customHeight="1" s="27">
      <c r="A21" s="43">
        <f>IF(B21="","","INI-"&amp;TEXT(ROW()-6,"000"))</f>
        <v/>
      </c>
      <c r="B21" s="42" t="n"/>
      <c r="C21" s="42" t="n"/>
      <c r="D21" s="42" t="n"/>
      <c r="E21" s="42" t="n"/>
      <c r="F21" s="42" t="n"/>
      <c r="G21" s="42" t="n"/>
      <c r="H21" s="44" t="n"/>
      <c r="I21" s="44" t="n"/>
      <c r="J21" s="45" t="n"/>
      <c r="K21" s="45" t="n"/>
      <c r="L21" s="46">
        <f>IF(N(J21)=0,"",K21/J21)</f>
        <v/>
      </c>
      <c r="M21" s="42" t="n"/>
      <c r="N21" s="42" t="n"/>
      <c r="O21" s="45" t="n"/>
    </row>
    <row r="22" ht="15" customHeight="1" s="27">
      <c r="A22" s="43">
        <f>IF(B22="","","INI-"&amp;TEXT(ROW()-6,"000"))</f>
        <v/>
      </c>
      <c r="B22" s="42" t="n"/>
      <c r="C22" s="42" t="n"/>
      <c r="D22" s="42" t="n"/>
      <c r="E22" s="42" t="n"/>
      <c r="F22" s="42" t="n"/>
      <c r="G22" s="42" t="n"/>
      <c r="H22" s="44" t="n"/>
      <c r="I22" s="44" t="n"/>
      <c r="J22" s="45" t="n"/>
      <c r="K22" s="45" t="n"/>
      <c r="L22" s="46">
        <f>IF(N(J22)=0,"",K22/J22)</f>
        <v/>
      </c>
      <c r="M22" s="42" t="n"/>
      <c r="N22" s="42" t="n"/>
      <c r="O22" s="45" t="n"/>
    </row>
    <row r="23" ht="15" customHeight="1" s="27">
      <c r="A23" s="43">
        <f>IF(B23="","","INI-"&amp;TEXT(ROW()-6,"000"))</f>
        <v/>
      </c>
      <c r="B23" s="42" t="n"/>
      <c r="C23" s="42" t="n"/>
      <c r="D23" s="42" t="n"/>
      <c r="E23" s="42" t="n"/>
      <c r="F23" s="42" t="n"/>
      <c r="G23" s="42" t="n"/>
      <c r="H23" s="44" t="n"/>
      <c r="I23" s="44" t="n"/>
      <c r="J23" s="45" t="n"/>
      <c r="K23" s="45" t="n"/>
      <c r="L23" s="46">
        <f>IF(N(J23)=0,"",K23/J23)</f>
        <v/>
      </c>
      <c r="M23" s="42" t="n"/>
      <c r="N23" s="42" t="n"/>
      <c r="O23" s="45" t="n"/>
    </row>
    <row r="24" ht="15" customHeight="1" s="27">
      <c r="A24" s="43">
        <f>IF(B24="","","INI-"&amp;TEXT(ROW()-6,"000"))</f>
        <v/>
      </c>
      <c r="B24" s="42" t="n"/>
      <c r="C24" s="42" t="n"/>
      <c r="D24" s="42" t="n"/>
      <c r="E24" s="42" t="n"/>
      <c r="F24" s="42" t="n"/>
      <c r="G24" s="42" t="n"/>
      <c r="H24" s="44" t="n"/>
      <c r="I24" s="44" t="n"/>
      <c r="J24" s="45" t="n"/>
      <c r="K24" s="45" t="n"/>
      <c r="L24" s="46">
        <f>IF(N(J24)=0,"",K24/J24)</f>
        <v/>
      </c>
      <c r="M24" s="42" t="n"/>
      <c r="N24" s="42" t="n"/>
      <c r="O24" s="45" t="n"/>
    </row>
    <row r="25" ht="15" customHeight="1" s="27">
      <c r="A25" s="43">
        <f>IF(B25="","","INI-"&amp;TEXT(ROW()-6,"000"))</f>
        <v/>
      </c>
      <c r="B25" s="42" t="n"/>
      <c r="C25" s="42" t="n"/>
      <c r="D25" s="42" t="n"/>
      <c r="E25" s="42" t="n"/>
      <c r="F25" s="42" t="n"/>
      <c r="G25" s="42" t="n"/>
      <c r="H25" s="44" t="n"/>
      <c r="I25" s="44" t="n"/>
      <c r="J25" s="45" t="n"/>
      <c r="K25" s="45" t="n"/>
      <c r="L25" s="46">
        <f>IF(N(J25)=0,"",K25/J25)</f>
        <v/>
      </c>
      <c r="M25" s="42" t="n"/>
      <c r="N25" s="42" t="n"/>
      <c r="O25" s="45" t="n"/>
    </row>
    <row r="26" ht="15" customHeight="1" s="27">
      <c r="A26" s="43">
        <f>IF(B26="","","INI-"&amp;TEXT(ROW()-6,"000"))</f>
        <v/>
      </c>
      <c r="B26" s="42" t="n"/>
      <c r="C26" s="42" t="n"/>
      <c r="D26" s="42" t="n"/>
      <c r="E26" s="42" t="n"/>
      <c r="F26" s="42" t="n"/>
      <c r="G26" s="42" t="n"/>
      <c r="H26" s="44" t="n"/>
      <c r="I26" s="44" t="n"/>
      <c r="J26" s="45" t="n"/>
      <c r="K26" s="45" t="n"/>
      <c r="L26" s="46">
        <f>IF(N(J26)=0,"",K26/J26)</f>
        <v/>
      </c>
      <c r="M26" s="42" t="n"/>
      <c r="N26" s="42" t="n"/>
      <c r="O26" s="45" t="n"/>
    </row>
    <row r="27" ht="15" customHeight="1" s="27">
      <c r="A27" s="43">
        <f>IF(B27="","","INI-"&amp;TEXT(ROW()-6,"000"))</f>
        <v/>
      </c>
      <c r="B27" s="42" t="n"/>
      <c r="C27" s="42" t="n"/>
      <c r="D27" s="42" t="n"/>
      <c r="E27" s="42" t="n"/>
      <c r="F27" s="42" t="n"/>
      <c r="G27" s="42" t="n"/>
      <c r="H27" s="44" t="n"/>
      <c r="I27" s="44" t="n"/>
      <c r="J27" s="45" t="n"/>
      <c r="K27" s="45" t="n"/>
      <c r="L27" s="46">
        <f>IF(N(J27)=0,"",K27/J27)</f>
        <v/>
      </c>
      <c r="M27" s="42" t="n"/>
      <c r="N27" s="42" t="n"/>
      <c r="O27" s="45" t="n"/>
    </row>
    <row r="28" ht="15" customHeight="1" s="27">
      <c r="A28" s="43">
        <f>IF(B28="","","INI-"&amp;TEXT(ROW()-6,"000"))</f>
        <v/>
      </c>
      <c r="B28" s="42" t="n"/>
      <c r="C28" s="42" t="n"/>
      <c r="D28" s="42" t="n"/>
      <c r="E28" s="42" t="n"/>
      <c r="F28" s="42" t="n"/>
      <c r="G28" s="42" t="n"/>
      <c r="H28" s="44" t="n"/>
      <c r="I28" s="44" t="n"/>
      <c r="J28" s="45" t="n"/>
      <c r="K28" s="45" t="n"/>
      <c r="L28" s="46">
        <f>IF(N(J28)=0,"",K28/J28)</f>
        <v/>
      </c>
      <c r="M28" s="42" t="n"/>
      <c r="N28" s="42" t="n"/>
      <c r="O28" s="45" t="n"/>
    </row>
    <row r="29" ht="15" customHeight="1" s="27">
      <c r="A29" s="43">
        <f>IF(B29="","","INI-"&amp;TEXT(ROW()-6,"000"))</f>
        <v/>
      </c>
      <c r="B29" s="42" t="n"/>
      <c r="C29" s="42" t="n"/>
      <c r="D29" s="42" t="n"/>
      <c r="E29" s="42" t="n"/>
      <c r="F29" s="42" t="n"/>
      <c r="G29" s="42" t="n"/>
      <c r="H29" s="44" t="n"/>
      <c r="I29" s="44" t="n"/>
      <c r="J29" s="45" t="n"/>
      <c r="K29" s="45" t="n"/>
      <c r="L29" s="46">
        <f>IF(N(J29)=0,"",K29/J29)</f>
        <v/>
      </c>
      <c r="M29" s="42" t="n"/>
      <c r="N29" s="42" t="n"/>
      <c r="O29" s="45" t="n"/>
    </row>
    <row r="30" ht="15" customHeight="1" s="27">
      <c r="A30" s="43">
        <f>IF(B30="","","INI-"&amp;TEXT(ROW()-6,"000"))</f>
        <v/>
      </c>
      <c r="B30" s="42" t="n"/>
      <c r="C30" s="42" t="n"/>
      <c r="D30" s="42" t="n"/>
      <c r="E30" s="42" t="n"/>
      <c r="F30" s="42" t="n"/>
      <c r="G30" s="42" t="n"/>
      <c r="H30" s="44" t="n"/>
      <c r="I30" s="44" t="n"/>
      <c r="J30" s="45" t="n"/>
      <c r="K30" s="45" t="n"/>
      <c r="L30" s="46">
        <f>IF(N(J30)=0,"",K30/J30)</f>
        <v/>
      </c>
      <c r="M30" s="42" t="n"/>
      <c r="N30" s="42" t="n"/>
      <c r="O30" s="45" t="n"/>
    </row>
    <row r="31" ht="15" customHeight="1" s="27">
      <c r="A31" s="43">
        <f>IF(B31="","","INI-"&amp;TEXT(ROW()-6,"000"))</f>
        <v/>
      </c>
      <c r="B31" s="42" t="n"/>
      <c r="C31" s="42" t="n"/>
      <c r="D31" s="42" t="n"/>
      <c r="E31" s="42" t="n"/>
      <c r="F31" s="42" t="n"/>
      <c r="G31" s="42" t="n"/>
      <c r="H31" s="44" t="n"/>
      <c r="I31" s="44" t="n"/>
      <c r="J31" s="45" t="n"/>
      <c r="K31" s="45" t="n"/>
      <c r="L31" s="46">
        <f>IF(N(J31)=0,"",K31/J31)</f>
        <v/>
      </c>
      <c r="M31" s="42" t="n"/>
      <c r="N31" s="42" t="n"/>
      <c r="O31" s="45" t="n"/>
    </row>
    <row r="32" ht="15" customHeight="1" s="27">
      <c r="A32" s="43">
        <f>IF(B32="","","INI-"&amp;TEXT(ROW()-6,"000"))</f>
        <v/>
      </c>
      <c r="B32" s="42" t="n"/>
      <c r="C32" s="42" t="n"/>
      <c r="D32" s="42" t="n"/>
      <c r="E32" s="42" t="n"/>
      <c r="F32" s="42" t="n"/>
      <c r="G32" s="42" t="n"/>
      <c r="H32" s="44" t="n"/>
      <c r="I32" s="44" t="n"/>
      <c r="J32" s="45" t="n"/>
      <c r="K32" s="45" t="n"/>
      <c r="L32" s="46">
        <f>IF(N(J32)=0,"",K32/J32)</f>
        <v/>
      </c>
      <c r="M32" s="42" t="n"/>
      <c r="N32" s="42" t="n"/>
      <c r="O32" s="45" t="n"/>
    </row>
    <row r="33" ht="15" customHeight="1" s="27">
      <c r="A33" s="43">
        <f>IF(B33="","","INI-"&amp;TEXT(ROW()-6,"000"))</f>
        <v/>
      </c>
      <c r="B33" s="42" t="n"/>
      <c r="C33" s="42" t="n"/>
      <c r="D33" s="42" t="n"/>
      <c r="E33" s="42" t="n"/>
      <c r="F33" s="42" t="n"/>
      <c r="G33" s="42" t="n"/>
      <c r="H33" s="44" t="n"/>
      <c r="I33" s="44" t="n"/>
      <c r="J33" s="45" t="n"/>
      <c r="K33" s="45" t="n"/>
      <c r="L33" s="46">
        <f>IF(N(J33)=0,"",K33/J33)</f>
        <v/>
      </c>
      <c r="M33" s="42" t="n"/>
      <c r="N33" s="42" t="n"/>
      <c r="O33" s="45" t="n"/>
    </row>
    <row r="34" ht="15" customHeight="1" s="27">
      <c r="A34" s="43">
        <f>IF(B34="","","INI-"&amp;TEXT(ROW()-6,"000"))</f>
        <v/>
      </c>
      <c r="B34" s="42" t="n"/>
      <c r="C34" s="42" t="n"/>
      <c r="D34" s="42" t="n"/>
      <c r="E34" s="42" t="n"/>
      <c r="F34" s="42" t="n"/>
      <c r="G34" s="42" t="n"/>
      <c r="H34" s="44" t="n"/>
      <c r="I34" s="44" t="n"/>
      <c r="J34" s="45" t="n"/>
      <c r="K34" s="45" t="n"/>
      <c r="L34" s="46">
        <f>IF(N(J34)=0,"",K34/J34)</f>
        <v/>
      </c>
      <c r="M34" s="42" t="n"/>
      <c r="N34" s="42" t="n"/>
      <c r="O34" s="45" t="n"/>
    </row>
    <row r="35" ht="15" customHeight="1" s="27">
      <c r="A35" s="43">
        <f>IF(B35="","","INI-"&amp;TEXT(ROW()-6,"000"))</f>
        <v/>
      </c>
      <c r="B35" s="42" t="n"/>
      <c r="C35" s="42" t="n"/>
      <c r="D35" s="42" t="n"/>
      <c r="E35" s="42" t="n"/>
      <c r="F35" s="42" t="n"/>
      <c r="G35" s="42" t="n"/>
      <c r="H35" s="44" t="n"/>
      <c r="I35" s="44" t="n"/>
      <c r="J35" s="45" t="n"/>
      <c r="K35" s="45" t="n"/>
      <c r="L35" s="46">
        <f>IF(N(J35)=0,"",K35/J35)</f>
        <v/>
      </c>
      <c r="M35" s="42" t="n"/>
      <c r="N35" s="42" t="n"/>
      <c r="O35" s="45" t="n"/>
    </row>
    <row r="36" ht="15" customHeight="1" s="27">
      <c r="A36" s="43">
        <f>IF(B36="","","INI-"&amp;TEXT(ROW()-6,"000"))</f>
        <v/>
      </c>
      <c r="B36" s="42" t="n"/>
      <c r="C36" s="42" t="n"/>
      <c r="D36" s="42" t="n"/>
      <c r="E36" s="42" t="n"/>
      <c r="F36" s="42" t="n"/>
      <c r="G36" s="42" t="n"/>
      <c r="H36" s="44" t="n"/>
      <c r="I36" s="44" t="n"/>
      <c r="J36" s="45" t="n"/>
      <c r="K36" s="45" t="n"/>
      <c r="L36" s="46">
        <f>IF(N(J36)=0,"",K36/J36)</f>
        <v/>
      </c>
      <c r="M36" s="42" t="n"/>
      <c r="N36" s="42" t="n"/>
      <c r="O36" s="45" t="n"/>
    </row>
    <row r="37" ht="15" customHeight="1" s="27">
      <c r="A37" s="43">
        <f>IF(B37="","","INI-"&amp;TEXT(ROW()-6,"000"))</f>
        <v/>
      </c>
      <c r="B37" s="42" t="n"/>
      <c r="C37" s="42" t="n"/>
      <c r="D37" s="42" t="n"/>
      <c r="E37" s="42" t="n"/>
      <c r="F37" s="42" t="n"/>
      <c r="G37" s="42" t="n"/>
      <c r="H37" s="44" t="n"/>
      <c r="I37" s="44" t="n"/>
      <c r="J37" s="45" t="n"/>
      <c r="K37" s="45" t="n"/>
      <c r="L37" s="46">
        <f>IF(N(J37)=0,"",K37/J37)</f>
        <v/>
      </c>
      <c r="M37" s="42" t="n"/>
      <c r="N37" s="42" t="n"/>
      <c r="O37" s="45" t="n"/>
    </row>
    <row r="38" ht="15" customHeight="1" s="27">
      <c r="A38" s="43">
        <f>IF(B38="","","INI-"&amp;TEXT(ROW()-6,"000"))</f>
        <v/>
      </c>
      <c r="B38" s="42" t="n"/>
      <c r="C38" s="42" t="n"/>
      <c r="D38" s="42" t="n"/>
      <c r="E38" s="42" t="n"/>
      <c r="F38" s="42" t="n"/>
      <c r="G38" s="42" t="n"/>
      <c r="H38" s="44" t="n"/>
      <c r="I38" s="44" t="n"/>
      <c r="J38" s="45" t="n"/>
      <c r="K38" s="45" t="n"/>
      <c r="L38" s="46">
        <f>IF(N(J38)=0,"",K38/J38)</f>
        <v/>
      </c>
      <c r="M38" s="42" t="n"/>
      <c r="N38" s="42" t="n"/>
      <c r="O38" s="45" t="n"/>
    </row>
    <row r="39" ht="15" customHeight="1" s="27">
      <c r="A39" s="43">
        <f>IF(B39="","","INI-"&amp;TEXT(ROW()-6,"000"))</f>
        <v/>
      </c>
      <c r="B39" s="42" t="n"/>
      <c r="C39" s="42" t="n"/>
      <c r="D39" s="42" t="n"/>
      <c r="E39" s="42" t="n"/>
      <c r="F39" s="42" t="n"/>
      <c r="G39" s="42" t="n"/>
      <c r="H39" s="44" t="n"/>
      <c r="I39" s="44" t="n"/>
      <c r="J39" s="45" t="n"/>
      <c r="K39" s="45" t="n"/>
      <c r="L39" s="46">
        <f>IF(N(J39)=0,"",K39/J39)</f>
        <v/>
      </c>
      <c r="M39" s="42" t="n"/>
      <c r="N39" s="42" t="n"/>
      <c r="O39" s="45" t="n"/>
    </row>
    <row r="40" ht="15" customHeight="1" s="27">
      <c r="A40" s="43">
        <f>IF(B40="","","INI-"&amp;TEXT(ROW()-6,"000"))</f>
        <v/>
      </c>
      <c r="B40" s="42" t="n"/>
      <c r="C40" s="42" t="n"/>
      <c r="D40" s="42" t="n"/>
      <c r="E40" s="42" t="n"/>
      <c r="F40" s="42" t="n"/>
      <c r="G40" s="42" t="n"/>
      <c r="H40" s="44" t="n"/>
      <c r="I40" s="44" t="n"/>
      <c r="J40" s="45" t="n"/>
      <c r="K40" s="45" t="n"/>
      <c r="L40" s="46">
        <f>IF(N(J40)=0,"",K40/J40)</f>
        <v/>
      </c>
      <c r="M40" s="42" t="n"/>
      <c r="N40" s="42" t="n"/>
      <c r="O40" s="45" t="n"/>
    </row>
    <row r="41" ht="15" customHeight="1" s="27">
      <c r="A41" s="43">
        <f>IF(B41="","","INI-"&amp;TEXT(ROW()-6,"000"))</f>
        <v/>
      </c>
      <c r="B41" s="42" t="n"/>
      <c r="C41" s="42" t="n"/>
      <c r="D41" s="42" t="n"/>
      <c r="E41" s="42" t="n"/>
      <c r="F41" s="42" t="n"/>
      <c r="G41" s="42" t="n"/>
      <c r="H41" s="44" t="n"/>
      <c r="I41" s="44" t="n"/>
      <c r="J41" s="45" t="n"/>
      <c r="K41" s="45" t="n"/>
      <c r="L41" s="46">
        <f>IF(N(J41)=0,"",K41/J41)</f>
        <v/>
      </c>
      <c r="M41" s="42" t="n"/>
      <c r="N41" s="42" t="n"/>
      <c r="O41" s="45" t="n"/>
    </row>
    <row r="42" ht="15" customHeight="1" s="27">
      <c r="A42" s="43">
        <f>IF(B42="","","INI-"&amp;TEXT(ROW()-6,"000"))</f>
        <v/>
      </c>
      <c r="B42" s="42" t="n"/>
      <c r="C42" s="42" t="n"/>
      <c r="D42" s="42" t="n"/>
      <c r="E42" s="42" t="n"/>
      <c r="F42" s="42" t="n"/>
      <c r="G42" s="42" t="n"/>
      <c r="H42" s="44" t="n"/>
      <c r="I42" s="44" t="n"/>
      <c r="J42" s="45" t="n"/>
      <c r="K42" s="45" t="n"/>
      <c r="L42" s="46">
        <f>IF(N(J42)=0,"",K42/J42)</f>
        <v/>
      </c>
      <c r="M42" s="42" t="n"/>
      <c r="N42" s="42" t="n"/>
      <c r="O42" s="45" t="n"/>
    </row>
    <row r="43" ht="15" customHeight="1" s="27">
      <c r="A43" s="43">
        <f>IF(B43="","","INI-"&amp;TEXT(ROW()-6,"000"))</f>
        <v/>
      </c>
      <c r="B43" s="42" t="n"/>
      <c r="C43" s="42" t="n"/>
      <c r="D43" s="42" t="n"/>
      <c r="E43" s="42" t="n"/>
      <c r="F43" s="42" t="n"/>
      <c r="G43" s="42" t="n"/>
      <c r="H43" s="44" t="n"/>
      <c r="I43" s="44" t="n"/>
      <c r="J43" s="45" t="n"/>
      <c r="K43" s="45" t="n"/>
      <c r="L43" s="46">
        <f>IF(N(J43)=0,"",K43/J43)</f>
        <v/>
      </c>
      <c r="M43" s="42" t="n"/>
      <c r="N43" s="42" t="n"/>
      <c r="O43" s="45" t="n"/>
    </row>
    <row r="44" ht="15" customHeight="1" s="27">
      <c r="A44" s="43">
        <f>IF(B44="","","INI-"&amp;TEXT(ROW()-6,"000"))</f>
        <v/>
      </c>
      <c r="B44" s="42" t="n"/>
      <c r="C44" s="42" t="n"/>
      <c r="D44" s="42" t="n"/>
      <c r="E44" s="42" t="n"/>
      <c r="F44" s="42" t="n"/>
      <c r="G44" s="42" t="n"/>
      <c r="H44" s="44" t="n"/>
      <c r="I44" s="44" t="n"/>
      <c r="J44" s="45" t="n"/>
      <c r="K44" s="45" t="n"/>
      <c r="L44" s="46">
        <f>IF(N(J44)=0,"",K44/J44)</f>
        <v/>
      </c>
      <c r="M44" s="42" t="n"/>
      <c r="N44" s="42" t="n"/>
      <c r="O44" s="45" t="n"/>
    </row>
    <row r="45" ht="15" customHeight="1" s="27">
      <c r="A45" s="43">
        <f>IF(B45="","","INI-"&amp;TEXT(ROW()-6,"000"))</f>
        <v/>
      </c>
      <c r="B45" s="42" t="n"/>
      <c r="C45" s="42" t="n"/>
      <c r="D45" s="42" t="n"/>
      <c r="E45" s="42" t="n"/>
      <c r="F45" s="42" t="n"/>
      <c r="G45" s="42" t="n"/>
      <c r="H45" s="44" t="n"/>
      <c r="I45" s="44" t="n"/>
      <c r="J45" s="45" t="n"/>
      <c r="K45" s="45" t="n"/>
      <c r="L45" s="46">
        <f>IF(N(J45)=0,"",K45/J45)</f>
        <v/>
      </c>
      <c r="M45" s="42" t="n"/>
      <c r="N45" s="42" t="n"/>
      <c r="O45" s="45" t="n"/>
    </row>
    <row r="46" ht="15" customHeight="1" s="27">
      <c r="A46" s="43">
        <f>IF(B46="","","INI-"&amp;TEXT(ROW()-6,"000"))</f>
        <v/>
      </c>
      <c r="B46" s="42" t="n"/>
      <c r="C46" s="42" t="n"/>
      <c r="D46" s="42" t="n"/>
      <c r="E46" s="42" t="n"/>
      <c r="F46" s="42" t="n"/>
      <c r="G46" s="42" t="n"/>
      <c r="H46" s="44" t="n"/>
      <c r="I46" s="44" t="n"/>
      <c r="J46" s="45" t="n"/>
      <c r="K46" s="45" t="n"/>
      <c r="L46" s="46">
        <f>IF(N(J46)=0,"",K46/J46)</f>
        <v/>
      </c>
      <c r="M46" s="42" t="n"/>
      <c r="N46" s="42" t="n"/>
      <c r="O46" s="45" t="n"/>
    </row>
    <row r="47" ht="15" customHeight="1" s="27">
      <c r="A47" s="47" t="n"/>
      <c r="B47" s="47" t="inlineStr">
        <is>
          <t>TOTAL / PORTFOLIO</t>
        </is>
      </c>
      <c r="C47" s="47" t="n"/>
      <c r="D47" s="47" t="n"/>
      <c r="E47" s="47" t="n"/>
      <c r="F47" s="47" t="n"/>
      <c r="G47" s="47" t="n"/>
      <c r="H47" s="47" t="n"/>
      <c r="I47" s="47" t="n"/>
      <c r="J47" s="48">
        <f>SUM(J7:J46)</f>
        <v/>
      </c>
      <c r="K47" s="48">
        <f>SUM(K7:K46)</f>
        <v/>
      </c>
      <c r="L47" s="49">
        <f>IF(J47=0,"",K47/J47)</f>
        <v/>
      </c>
      <c r="M47" s="47" t="n"/>
      <c r="N47" s="47" t="n"/>
      <c r="O47" s="48">
        <f>SUM(O7:O46)</f>
        <v/>
      </c>
    </row>
  </sheetData>
  <mergeCells count="2">
    <mergeCell ref="C1:O3"/>
    <mergeCell ref="A4:O4"/>
  </mergeCells>
  <conditionalFormatting sqref="G7:G46">
    <cfRule type="cellIs" rank="0" priority="2" equalAverage="0" operator="equal" aboveAverage="0" dxfId="0" text="" percent="0" bottom="0">
      <formula>"At risk"</formula>
    </cfRule>
    <cfRule type="cellIs" rank="0" priority="3" equalAverage="0" operator="equal" aboveAverage="0" dxfId="1" text="" percent="0" bottom="0">
      <formula>"Off track"</formula>
    </cfRule>
    <cfRule type="cellIs" rank="0" priority="4" equalAverage="0" operator="equal" aboveAverage="0" dxfId="2" text="" percent="0" bottom="0">
      <formula>"On track"</formula>
    </cfRule>
  </conditionalFormatting>
  <conditionalFormatting sqref="M7:M46">
    <cfRule type="cellIs" rank="0" priority="5" equalAverage="0" operator="equal" aboveAverage="0" dxfId="1" text="" percent="0" bottom="0">
      <formula>"High"</formula>
    </cfRule>
    <cfRule type="cellIs" rank="0" priority="6" equalAverage="0" operator="equal" aboveAverage="0" dxfId="0" text="" percent="0" bottom="0">
      <formula>"Medium"</formula>
    </cfRule>
  </conditionalFormatting>
  <conditionalFormatting sqref="L7:L46">
    <cfRule type="colorScale" priority="7">
      <colorScale>
        <cfvo type="num" val="0"/>
        <cfvo type="num" val="0.8"/>
        <cfvo type="num" val="1.2"/>
        <color rgb="FFD8F0DC"/>
        <color rgb="FFFDE9C9"/>
        <color rgb="FFF8D2D2"/>
      </colorScale>
    </cfRule>
  </conditionalFormatting>
  <dataValidations count="6">
    <dataValidation sqref="E7:E46" showDropDown="0" showInputMessage="0" showErrorMessage="0" allowBlank="1" type="list" errorStyle="stop" operator="between">
      <formula1>Lists!$B$7:$B$9</formula1>
      <formula2>0</formula2>
    </dataValidation>
    <dataValidation sqref="F7:F46" showDropDown="0" showInputMessage="0" showErrorMessage="0" allowBlank="1" type="list" errorStyle="stop" operator="between">
      <formula1>Lists!$A$7:$A$13</formula1>
      <formula2>0</formula2>
    </dataValidation>
    <dataValidation sqref="G7:G46" showDropDown="0" showInputMessage="0" showErrorMessage="0" allowBlank="1" type="list" errorStyle="stop" operator="between">
      <formula1>Lists!$C$7:$C$11</formula1>
      <formula2>0</formula2>
    </dataValidation>
    <dataValidation sqref="M7:M46" showDropDown="0" showInputMessage="0" showErrorMessage="0" allowBlank="1" type="list" errorStyle="stop" operator="between">
      <formula1>Lists!$D$7:$D$9</formula1>
      <formula2>0</formula2>
    </dataValidation>
    <dataValidation sqref="C7:C46" showDropDown="0" showInputMessage="0" showErrorMessage="0" allowBlank="1" type="list" errorStyle="stop" operator="between">
      <formula1>Lists!$E$7:$E$12</formula1>
      <formula2>0</formula2>
    </dataValidation>
    <dataValidation sqref="N7:N46" showDropDown="0" showInputMessage="0" showErrorMessage="0" allowBlank="1" type="list" errorStyle="stop" operator="between">
      <formula1>Lists!$F$7:$F$11</formula1>
      <formula2>0</formula2>
    </dataValidation>
  </dataValidation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L2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9765625" defaultRowHeight="15" customHeight="1" zeroHeight="0" outlineLevelRow="0"/>
  <cols>
    <col width="3" customWidth="1" style="26" min="1" max="1"/>
    <col width="26" customWidth="1" style="26" min="2" max="2"/>
    <col width="16" customWidth="1" style="26" min="3" max="5"/>
    <col width="4" customWidth="1" style="26" min="6" max="6"/>
    <col width="22" customWidth="1" style="26" min="7" max="7"/>
    <col width="14" customWidth="1" style="26" min="8" max="11"/>
    <col width="4" customWidth="1" style="26" min="12" max="12"/>
  </cols>
  <sheetData>
    <row r="1" ht="21.75" customHeight="1" s="27">
      <c r="A1" s="28" t="n"/>
      <c r="B1" s="29" t="n"/>
      <c r="C1" s="30" t="inlineStr">
        <is>
          <t>Portfolio Dashboard</t>
        </is>
      </c>
    </row>
    <row r="2" ht="21.75" customHeight="1" s="27">
      <c r="A2" s="29" t="n"/>
      <c r="B2" s="29" t="n"/>
    </row>
    <row r="3" ht="13.5" customHeight="1" s="27">
      <c r="A3" s="29" t="n"/>
      <c r="B3" s="29" t="n"/>
    </row>
    <row r="4" ht="19.5" customHeight="1" s="27">
      <c r="A4" s="31" t="inlineStr">
        <is>
          <t>Every figure below is calculated from the Portfolio tab</t>
        </is>
      </c>
    </row>
    <row r="6" ht="21.75" customHeight="1" s="27">
      <c r="A6" s="32" t="inlineStr">
        <is>
          <t>Headline metrics</t>
        </is>
      </c>
    </row>
    <row r="7" ht="15.75" customHeight="1" s="27">
      <c r="B7" s="50" t="inlineStr">
        <is>
          <t>ACTIVE INITIATIVES</t>
        </is>
      </c>
      <c r="E7" s="50" t="inlineStr">
        <is>
          <t>BUDGET APPROVED</t>
        </is>
      </c>
      <c r="H7" s="50" t="inlineStr">
        <is>
          <t>SPEND TO DATE</t>
        </is>
      </c>
    </row>
    <row r="8" ht="25.5" customHeight="1" s="27">
      <c r="B8" s="51">
        <f>COUNTIFS(Portfolio!$G$7:$G$46,"&lt;&gt;Complete",Portfolio!$B$7:$B$46,"&lt;&gt;")</f>
        <v/>
      </c>
      <c r="E8" s="52">
        <f>SUM(Portfolio!$J$7:$J$46)</f>
        <v/>
      </c>
      <c r="H8" s="52">
        <f>SUM(Portfolio!$K$7:$K$46)</f>
        <v/>
      </c>
    </row>
    <row r="10" ht="15.75" customHeight="1" s="27">
      <c r="B10" s="50" t="inlineStr">
        <is>
          <t>BUDGET UTILISATION</t>
        </is>
      </c>
      <c r="E10" s="50" t="inlineStr">
        <is>
          <t>EXPECTED ANNUAL VALUE</t>
        </is>
      </c>
      <c r="H10" s="50" t="inlineStr">
        <is>
          <t>INITIATIVES AT RISK</t>
        </is>
      </c>
    </row>
    <row r="11" ht="25.5" customHeight="1" s="27">
      <c r="B11" s="53">
        <f>IF(SUM(Portfolio!$J$7:$J$46)=0,"",SUM(Portfolio!$K$7:$K$46)/SUM(Portfolio!$J$7:$J$46))</f>
        <v/>
      </c>
      <c r="E11" s="52">
        <f>SUM(Portfolio!$O$7:$O$46)</f>
        <v/>
      </c>
      <c r="H11" s="51">
        <f>COUNTIFS(Portfolio!$G$7:$G$46,"At risk")+COUNTIFS(Portfolio!$G$7:$G$46,"Off track")</f>
        <v/>
      </c>
    </row>
    <row r="14" ht="21.75" customHeight="1" s="27">
      <c r="A14" s="32" t="inlineStr">
        <is>
          <t>Initiatives by stage</t>
        </is>
      </c>
    </row>
    <row r="15" ht="15" customHeight="1" s="27">
      <c r="B15" s="41" t="inlineStr">
        <is>
          <t>Stage</t>
        </is>
      </c>
      <c r="C15" s="41" t="inlineStr">
        <is>
          <t>Count</t>
        </is>
      </c>
      <c r="D15" s="41" t="inlineStr">
        <is>
          <t>Budget ($)</t>
        </is>
      </c>
      <c r="G15" s="41" t="inlineStr">
        <is>
          <t>Horizon</t>
        </is>
      </c>
      <c r="H15" s="41" t="inlineStr">
        <is>
          <t>Count</t>
        </is>
      </c>
      <c r="I15" s="41" t="inlineStr">
        <is>
          <t>Budget ($)</t>
        </is>
      </c>
      <c r="J15" s="41" t="inlineStr">
        <is>
          <t>Value ($)</t>
        </is>
      </c>
    </row>
    <row r="16" ht="15" customHeight="1" s="27">
      <c r="B16" s="54">
        <f>Lists!A7</f>
        <v/>
      </c>
      <c r="C16" s="55">
        <f>COUNTIF(Portfolio!$F$7:$F$46,$B16)</f>
        <v/>
      </c>
      <c r="D16" s="56">
        <f>SUMIF(Portfolio!$F$7:$F$46,$B16,Portfolio!$J$7:$J$46)</f>
        <v/>
      </c>
      <c r="G16" s="54">
        <f>Lists!B7</f>
        <v/>
      </c>
      <c r="H16" s="55">
        <f>COUNTIF(Portfolio!$E$7:$E$46,$G16)</f>
        <v/>
      </c>
      <c r="I16" s="56">
        <f>SUMIF(Portfolio!$E$7:$E$46,$G16,Portfolio!$J$7:$J$46)</f>
        <v/>
      </c>
      <c r="J16" s="56">
        <f>SUMIF(Portfolio!$E$7:$E$46,$G16,Portfolio!$O$7:$O$46)</f>
        <v/>
      </c>
    </row>
    <row r="17" ht="15" customHeight="1" s="27">
      <c r="B17" s="54">
        <f>Lists!A8</f>
        <v/>
      </c>
      <c r="C17" s="55">
        <f>COUNTIF(Portfolio!$F$7:$F$46,$B17)</f>
        <v/>
      </c>
      <c r="D17" s="56">
        <f>SUMIF(Portfolio!$F$7:$F$46,$B17,Portfolio!$J$7:$J$46)</f>
        <v/>
      </c>
      <c r="G17" s="54">
        <f>Lists!B8</f>
        <v/>
      </c>
      <c r="H17" s="55">
        <f>COUNTIF(Portfolio!$E$7:$E$46,$G17)</f>
        <v/>
      </c>
      <c r="I17" s="56">
        <f>SUMIF(Portfolio!$E$7:$E$46,$G17,Portfolio!$J$7:$J$46)</f>
        <v/>
      </c>
      <c r="J17" s="56">
        <f>SUMIF(Portfolio!$E$7:$E$46,$G17,Portfolio!$O$7:$O$46)</f>
        <v/>
      </c>
    </row>
    <row r="18" ht="15" customHeight="1" s="27">
      <c r="B18" s="54">
        <f>Lists!A9</f>
        <v/>
      </c>
      <c r="C18" s="55">
        <f>COUNTIF(Portfolio!$F$7:$F$46,$B18)</f>
        <v/>
      </c>
      <c r="D18" s="56">
        <f>SUMIF(Portfolio!$F$7:$F$46,$B18,Portfolio!$J$7:$J$46)</f>
        <v/>
      </c>
      <c r="G18" s="54">
        <f>Lists!B9</f>
        <v/>
      </c>
      <c r="H18" s="55">
        <f>COUNTIF(Portfolio!$E$7:$E$46,$G18)</f>
        <v/>
      </c>
      <c r="I18" s="56">
        <f>SUMIF(Portfolio!$E$7:$E$46,$G18,Portfolio!$J$7:$J$46)</f>
        <v/>
      </c>
      <c r="J18" s="56">
        <f>SUMIF(Portfolio!$E$7:$E$46,$G18,Portfolio!$O$7:$O$46)</f>
        <v/>
      </c>
    </row>
    <row r="19" ht="15" customHeight="1" s="27">
      <c r="B19" s="54">
        <f>Lists!A10</f>
        <v/>
      </c>
      <c r="C19" s="55">
        <f>COUNTIF(Portfolio!$F$7:$F$46,$B19)</f>
        <v/>
      </c>
      <c r="D19" s="56">
        <f>SUMIF(Portfolio!$F$7:$F$46,$B19,Portfolio!$J$7:$J$46)</f>
        <v/>
      </c>
    </row>
    <row r="20" ht="15" customHeight="1" s="27">
      <c r="B20" s="54">
        <f>Lists!A11</f>
        <v/>
      </c>
      <c r="C20" s="55">
        <f>COUNTIF(Portfolio!$F$7:$F$46,$B20)</f>
        <v/>
      </c>
      <c r="D20" s="56">
        <f>SUMIF(Portfolio!$F$7:$F$46,$B20,Portfolio!$J$7:$J$46)</f>
        <v/>
      </c>
    </row>
    <row r="21" ht="15" customHeight="1" s="27">
      <c r="B21" s="54">
        <f>Lists!A12</f>
        <v/>
      </c>
      <c r="C21" s="55">
        <f>COUNTIF(Portfolio!$F$7:$F$46,$B21)</f>
        <v/>
      </c>
      <c r="D21" s="56">
        <f>SUMIF(Portfolio!$F$7:$F$46,$B21,Portfolio!$J$7:$J$46)</f>
        <v/>
      </c>
    </row>
    <row r="22" ht="15" customHeight="1" s="27">
      <c r="B22" s="54">
        <f>Lists!A13</f>
        <v/>
      </c>
      <c r="C22" s="55">
        <f>COUNTIF(Portfolio!$F$7:$F$46,$B22)</f>
        <v/>
      </c>
      <c r="D22" s="56">
        <f>SUMIF(Portfolio!$F$7:$F$46,$B22,Portfolio!$J$7:$J$46)</f>
        <v/>
      </c>
    </row>
  </sheetData>
  <mergeCells count="16">
    <mergeCell ref="H11:I11"/>
    <mergeCell ref="B7:C7"/>
    <mergeCell ref="B11:C11"/>
    <mergeCell ref="E7:F7"/>
    <mergeCell ref="E10:F10"/>
    <mergeCell ref="H7:I7"/>
    <mergeCell ref="H10:I10"/>
    <mergeCell ref="B10:C10"/>
    <mergeCell ref="E11:F11"/>
    <mergeCell ref="A14:L14"/>
    <mergeCell ref="A6:L6"/>
    <mergeCell ref="C1:L3"/>
    <mergeCell ref="H8:I8"/>
    <mergeCell ref="B8:C8"/>
    <mergeCell ref="E8:F8"/>
    <mergeCell ref="A4:L4"/>
  </mergeCells>
  <printOptions horizontalCentered="1" verticalCentered="0" headings="0" gridLines="0" gridLinesSet="1"/>
  <pageMargins left="0.75" right="0.75" top="1" bottom="1" header="0.511811023622047" footer="0.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&amp;L&amp;8 &amp;K808080Copyright 2026 InnoLead. All Rights Reserved.&amp;C&amp;R&amp;8 &amp;K808080&amp;P</oddFooter>
    <evenHeader/>
    <evenFooter>&amp;L&amp;8 &amp;K808080Copyright 2026 InnoLead. All Rights Reserved.&amp;C&amp;R&amp;8 &amp;K808080&amp;P</evenFooter>
    <firstHeader/>
    <firstFooter>&amp;L&amp;8 &amp;K808080Copyright 2026 InnoLead. All Rights Reserved.&amp;C&amp;R&amp;8 &amp;K808080&amp;P</firstFooter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2026-08-10T19:16:06Z</dcterms:created>
  <dcterms:modified xmlns:dcterms="http://purl.org/dc/terms/" xmlns:xsi="http://www.w3.org/2001/XMLSchema-instance" xsi:type="dcterms:W3CDTF">2026-08-12T23:23:06Z</dcterms:modified>
  <cp:revision>0</cp:revision>
</cp:coreProperties>
</file>