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28800" windowHeight="17600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etrics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\$#,##0;&quot;($&quot;#,##0\);\-"/>
    <numFmt numFmtId="165" formatCode="0.0%"/>
    <numFmt numFmtId="166" formatCode="0.00\x"/>
  </numFmts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0000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color rgb="FF008000"/>
      <sz val="10"/>
    </font>
    <font>
      <name val="Arial"/>
      <charset val="1"/>
      <family val="0"/>
      <b val="1"/>
      <color rgb="FF5A6570"/>
      <sz val="9"/>
    </font>
    <font>
      <name val="Arial"/>
      <charset val="1"/>
      <family val="0"/>
      <b val="1"/>
      <color rgb="FF000000"/>
      <sz val="18"/>
    </font>
    <font>
      <name val="Arial"/>
      <charset val="1"/>
      <family val="0"/>
      <color rgb="FF008000"/>
      <sz val="10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  <font>
      <name val="Arial"/>
      <charset val="1"/>
      <family val="0"/>
      <color rgb="FF0000FF"/>
      <sz val="10"/>
    </font>
  </fonts>
  <fills count="6">
    <fill>
      <patternFill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4BC7E9"/>
        <bgColor rgb="FF00CCFF"/>
      </patternFill>
    </fill>
    <fill>
      <patternFill patternType="solid">
        <fgColor rgb="FFE4F7FC"/>
        <bgColor rgb="FFD8F0DC"/>
      </patternFill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/>
      <right/>
      <top style="thin">
        <color rgb="FFD5DAE0"/>
      </top>
      <bottom/>
      <diagonal/>
    </border>
    <border>
      <left/>
      <right style="thin">
        <color rgb="FFD5DAE0"/>
      </right>
      <top style="thin">
        <color rgb="FFD5DAE0"/>
      </top>
      <bottom/>
      <diagonal/>
    </border>
    <border>
      <left/>
      <right/>
      <top style="thin">
        <color rgb="FFD5DAE0"/>
      </top>
      <bottom style="thin">
        <color rgb="FFD5DAE0"/>
      </bottom>
      <diagonal/>
    </border>
    <border>
      <left/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63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11" fillId="4" borderId="0" applyAlignment="1" pivotButton="0" quotePrefix="0" xfId="0">
      <alignment horizontal="general" vertical="center" indent="1"/>
    </xf>
    <xf numFmtId="3" fontId="12" fillId="4" borderId="0" applyAlignment="1" pivotButton="0" quotePrefix="0" xfId="0">
      <alignment horizontal="general" vertical="center" indent="1"/>
    </xf>
    <xf numFmtId="164" fontId="12" fillId="4" borderId="0" applyAlignment="1" pivotButton="0" quotePrefix="0" xfId="0">
      <alignment horizontal="general" vertical="center" indent="1"/>
    </xf>
    <xf numFmtId="1" fontId="12" fillId="4" borderId="0" applyAlignment="1" pivotButton="0" quotePrefix="0" xfId="0">
      <alignment horizontal="general" vertical="center" indent="1"/>
    </xf>
    <xf numFmtId="165" fontId="12" fillId="4" borderId="0" applyAlignment="1" pivotButton="0" quotePrefix="0" xfId="0">
      <alignment horizontal="general" vertical="center" indent="1"/>
    </xf>
    <xf numFmtId="166" fontId="12" fillId="4" borderId="0" applyAlignment="1" pivotButton="0" quotePrefix="0" xfId="0">
      <alignment horizontal="general" vertical="center" indent="1"/>
    </xf>
    <xf numFmtId="0" fontId="13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" fontId="7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3" fontId="16" fillId="0" borderId="1" applyAlignment="1" pivotButton="0" quotePrefix="0" xfId="0">
      <alignment horizontal="general" vertical="bottom"/>
    </xf>
    <xf numFmtId="3" fontId="5" fillId="0" borderId="1" applyAlignment="1" pivotButton="0" quotePrefix="0" xfId="0">
      <alignment horizontal="general" vertical="bottom"/>
    </xf>
    <xf numFmtId="164" fontId="16" fillId="0" borderId="1" applyAlignment="1" pivotButton="0" quotePrefix="0" xfId="0">
      <alignment horizontal="general" vertical="bottom"/>
    </xf>
    <xf numFmtId="164" fontId="5" fillId="0" borderId="1" applyAlignment="1" pivotButton="0" quotePrefix="0" xfId="0">
      <alignment horizontal="general" vertical="bottom"/>
    </xf>
    <xf numFmtId="1" fontId="16" fillId="0" borderId="1" applyAlignment="1" pivotButton="0" quotePrefix="0" xfId="0">
      <alignment horizontal="general" vertical="bottom"/>
    </xf>
    <xf numFmtId="1" fontId="5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4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11" fillId="4" borderId="0" applyAlignment="1" pivotButton="0" quotePrefix="0" xfId="0">
      <alignment horizontal="general" vertical="center" indent="1"/>
    </xf>
    <xf numFmtId="3" fontId="12" fillId="4" borderId="0" applyAlignment="1" pivotButton="0" quotePrefix="0" xfId="0">
      <alignment horizontal="general" vertical="center" indent="1"/>
    </xf>
    <xf numFmtId="164" fontId="12" fillId="4" borderId="0" applyAlignment="1" pivotButton="0" quotePrefix="0" xfId="0">
      <alignment horizontal="general" vertical="center" indent="1"/>
    </xf>
    <xf numFmtId="1" fontId="12" fillId="4" borderId="0" applyAlignment="1" pivotButton="0" quotePrefix="0" xfId="0">
      <alignment horizontal="general" vertical="center" indent="1"/>
    </xf>
    <xf numFmtId="165" fontId="12" fillId="4" borderId="0" applyAlignment="1" pivotButton="0" quotePrefix="0" xfId="0">
      <alignment horizontal="general" vertical="center" indent="1"/>
    </xf>
    <xf numFmtId="166" fontId="12" fillId="4" borderId="0" applyAlignment="1" pivotButton="0" quotePrefix="0" xfId="0">
      <alignment horizontal="general" vertical="center" indent="1"/>
    </xf>
    <xf numFmtId="0" fontId="13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" fontId="7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3" fontId="16" fillId="0" borderId="1" applyAlignment="1" pivotButton="0" quotePrefix="0" xfId="0">
      <alignment horizontal="general" vertical="bottom"/>
    </xf>
    <xf numFmtId="3" fontId="5" fillId="0" borderId="1" applyAlignment="1" pivotButton="0" quotePrefix="0" xfId="0">
      <alignment horizontal="general" vertical="bottom"/>
    </xf>
    <xf numFmtId="164" fontId="16" fillId="0" borderId="1" applyAlignment="1" pivotButton="0" quotePrefix="0" xfId="0">
      <alignment horizontal="general" vertical="bottom"/>
    </xf>
    <xf numFmtId="164" fontId="5" fillId="0" borderId="1" applyAlignment="1" pivotButton="0" quotePrefix="0" xfId="0">
      <alignment horizontal="general" vertical="bottom"/>
    </xf>
    <xf numFmtId="1" fontId="16" fillId="0" borderId="1" applyAlignment="1" pivotButton="0" quotePrefix="0" xfId="0">
      <alignment horizontal="general" vertical="bottom"/>
    </xf>
    <xf numFmtId="1" fontId="5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>
          <bgColor rgb="FFD8F0DC"/>
        </patternFill>
      </fill>
    </dxf>
    <dxf>
      <fill>
        <patternFill>
          <bgColor rgb="FFFDE9C9"/>
        </patternFill>
      </fill>
    </dxf>
    <dxf>
      <fill>
        <patternFill>
          <bgColor rgb="FFF8D2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DE9C9"/>
      <rgbColor rgb="FFE4F7FC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C"/>
      <rgbColor rgb="FFFFFF99"/>
      <rgbColor rgb="FF99CCFF"/>
      <rgbColor rgb="FFFF99CC"/>
      <rgbColor rgb="FFCC99FF"/>
      <rgbColor rgb="FFF8D2D2"/>
      <rgbColor rgb="FF4A7EBB"/>
      <rgbColor rgb="FF4BC7E9"/>
      <rgbColor rgb="FF99CC00"/>
      <rgbColor rgb="FFFFCC00"/>
      <rgbColor rgb="FFFF9900"/>
      <rgbColor rgb="FFFF6600"/>
      <rgbColor rgb="FF5A657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Monthly value realised ($)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lineChart>
        <grouping val="standard"/>
        <varyColors val="0"/>
        <ser>
          <idx val="0"/>
          <order val="0"/>
          <tx>
            <strRef>
              <f>Metrics!B15</f>
              <strCache>
                <ptCount val="1"/>
                <pt idx="0">
                  <v>Revenue from new offerings ($)</v>
                </pt>
              </strCache>
            </strRef>
          </tx>
          <spPr>
            <a:solidFill xmlns:a="http://schemas.openxmlformats.org/drawingml/2006/main">
              <a:srgbClr val="4a7ebb"/>
            </a:solidFill>
            <a:ln xmlns:a="http://schemas.openxmlformats.org/drawingml/2006/main" w="28440">
              <a:solidFill>
                <a:srgbClr val="4a7ebb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Metrics!$D$6:$O$6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Metrics!$C$15:$O$15</f>
              <numCache>
                <formatCode>\$#,##0;"($"#,##0\);\-</formatCode>
                <ptCount val="13"/>
                <pt idx="1">
                  <v>0</v>
                </pt>
                <pt idx="2">
                  <v>0</v>
                </pt>
                <pt idx="3">
                  <v>120000</v>
                </pt>
                <pt idx="4">
                  <v>140000</v>
                </pt>
                <pt idx="5">
                  <v>165000</v>
                </pt>
                <pt idx="6">
                  <v>180000</v>
                </pt>
                <pt idx="7">
                  <v>240000</v>
                </pt>
                <pt idx="8">
                  <v>265000</v>
                </pt>
                <pt idx="9">
                  <v>310000</v>
                </pt>
                <pt idx="10">
                  <v>340000</v>
                </pt>
                <pt idx="11">
                  <v>385000</v>
                </pt>
                <pt idx="12">
                  <v>430000</v>
                </pt>
              </numCache>
            </numRef>
          </val>
          <smooth val="1"/>
        </ser>
        <ser>
          <idx val="1"/>
          <order val="1"/>
          <tx>
            <strRef>
              <f>Metrics!B16</f>
              <strCache>
                <ptCount val="1"/>
                <pt idx="0">
                  <v>Cost savings realised ($)</v>
                </pt>
              </strCache>
            </strRef>
          </tx>
          <spPr>
            <a:solidFill xmlns:a="http://schemas.openxmlformats.org/drawingml/2006/main">
              <a:srgbClr val="be4b48"/>
            </a:solidFill>
            <a:ln xmlns:a="http://schemas.openxmlformats.org/drawingml/2006/main" w="28440">
              <a:solidFill>
                <a:srgbClr val="be4b48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Metrics!$D$6:$O$6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Metrics!$C$16:$O$16</f>
              <numCache>
                <formatCode>\$#,##0;"($"#,##0\);\-</formatCode>
                <ptCount val="13"/>
                <pt idx="1">
                  <v>30000</v>
                </pt>
                <pt idx="2">
                  <v>35000</v>
                </pt>
                <pt idx="3">
                  <v>42000</v>
                </pt>
                <pt idx="4">
                  <v>51000</v>
                </pt>
                <pt idx="5">
                  <v>58000</v>
                </pt>
                <pt idx="6">
                  <v>66000</v>
                </pt>
                <pt idx="7">
                  <v>79000</v>
                </pt>
                <pt idx="8">
                  <v>84000</v>
                </pt>
                <pt idx="9">
                  <v>96000</v>
                </pt>
                <pt idx="10">
                  <v>105000</v>
                </pt>
                <pt idx="11">
                  <v>118000</v>
                </pt>
                <pt idx="12">
                  <v>131000</v>
                </pt>
              </numCache>
            </numRef>
          </val>
          <smooth val="1"/>
        </ser>
        <hiLowLines>
          <spPr>
            <a:ln xmlns:a="http://schemas.openxmlformats.org/drawingml/2006/main" w="0">
              <a:noFill/>
              <a:prstDash val="solid"/>
            </a:ln>
          </spPr>
        </hiLowLines>
        <marker val="0"/>
        <axId val="48216187"/>
        <axId val="75720149"/>
      </lineChart>
      <catAx>
        <axId val="48216187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75720149"/>
        <crosses val="autoZero"/>
        <auto val="1"/>
        <lblAlgn val="ctr"/>
        <lblOffset val="100"/>
        <noMultiLvlLbl val="0"/>
      </catAx>
      <valAx>
        <axId val="75720149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numFmt formatCode="\$#,##0;&quot;($&quot;#,##0\);\-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48216187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/>
          </a:r>
        </a:p>
      </txPr>
    </legend>
    <plotVisOnly val="1"/>
    <dispBlanksAs val="zero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Ideas submitted by month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rgbClr val="4bc7e9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Metrics!$D$6:$O$6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Metrics!$D$7:$O$7</f>
              <numCache>
                <formatCode>#,##0</formatCode>
                <ptCount val="12"/>
                <pt idx="0">
                  <v>42</v>
                </pt>
                <pt idx="1">
                  <v>38</v>
                </pt>
                <pt idx="2">
                  <v>55</v>
                </pt>
                <pt idx="3">
                  <v>61</v>
                </pt>
                <pt idx="4">
                  <v>47</v>
                </pt>
                <pt idx="5">
                  <v>66</v>
                </pt>
                <pt idx="6">
                  <v>58</v>
                </pt>
                <pt idx="7">
                  <v>72</v>
                </pt>
                <pt idx="8">
                  <v>64</v>
                </pt>
                <pt idx="9">
                  <v>70</v>
                </pt>
                <pt idx="10">
                  <v>59</v>
                </pt>
                <pt idx="11">
                  <v>81</v>
                </pt>
              </numCache>
            </numRef>
          </val>
        </ser>
        <gapWidth val="150"/>
        <overlap val="0"/>
        <axId val="93615409"/>
        <axId val="14866514"/>
      </barChart>
      <catAx>
        <axId val="93615409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14866514"/>
        <crosses val="autoZero"/>
        <auto val="1"/>
        <lblAlgn val="ctr"/>
        <lblOffset val="100"/>
        <noMultiLvlLbl val="0"/>
      </catAx>
      <valAx>
        <axId val="14866514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numFmt formatCode="#,##0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93615409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2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twoCellAnchor editAs="oneCell">
    <from>
      <col>1</col>
      <colOff>0</colOff>
      <row>33</row>
      <rowOff>0</rowOff>
    </from>
    <to>
      <col>5</col>
      <colOff>479160</colOff>
      <row>48</row>
      <rowOff>21960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7</col>
      <colOff>0</colOff>
      <row>33</row>
      <rowOff>0</rowOff>
    </from>
    <to>
      <col>12</col>
      <colOff>239040</colOff>
      <row>48</row>
      <rowOff>21960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oneCellAnchor>
    <from>
      <col>0</col>
      <colOff>0</colOff>
      <row>0</row>
      <rowOff>0</rowOff>
    </from>
    <ext cx="15335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29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9" min="1" max="1"/>
    <col width="26" customWidth="1" style="29" min="2" max="2"/>
    <col width="22" customWidth="1" style="29" min="3" max="4"/>
    <col width="18" customWidth="1" style="29" min="5" max="8"/>
  </cols>
  <sheetData>
    <row r="1" ht="21.75" customHeight="1" s="30">
      <c r="A1" s="31" t="n"/>
      <c r="B1" s="32" t="n"/>
      <c r="C1" s="33" t="inlineStr">
        <is>
          <t>Innovation KPI Dashboard</t>
        </is>
      </c>
    </row>
    <row r="2" ht="21.75" customHeight="1" s="30">
      <c r="A2" s="32" t="n"/>
      <c r="B2" s="32" t="n"/>
    </row>
    <row r="3" ht="13.5" customHeight="1" s="30">
      <c r="A3" s="32" t="n"/>
      <c r="B3" s="32" t="n"/>
    </row>
    <row r="4" ht="19.5" customHeight="1" s="30">
      <c r="A4" s="34" t="inlineStr">
        <is>
          <t>InnoLead Innovation Toolkit</t>
        </is>
      </c>
    </row>
    <row r="6" ht="21.75" customHeight="1" s="30">
      <c r="A6" s="35" t="inlineStr">
        <is>
          <t>Purpose</t>
        </is>
      </c>
    </row>
    <row r="7" ht="45.75" customHeight="1" s="30">
      <c r="B7" s="36" t="inlineStr">
        <is>
          <t>Report innovation performance with a balanced set of input, process, output and outcome metrics, so the conversation moves past activity counts to value delivered.</t>
        </is>
      </c>
    </row>
    <row r="9" ht="21.75" customHeight="1" s="30">
      <c r="A9" s="35" t="inlineStr">
        <is>
          <t>How to use this workbook</t>
        </is>
      </c>
    </row>
    <row r="10" ht="30" customHeight="1" s="30">
      <c r="B10" s="37" t="inlineStr">
        <is>
          <t>1.</t>
        </is>
      </c>
      <c r="C10" s="36" t="inlineStr">
        <is>
          <t>On the Metrics tab, replace the metric names with your own if needed and set an annual target for each.</t>
        </is>
      </c>
    </row>
    <row r="11" ht="30" customHeight="1" s="30">
      <c r="B11" s="37" t="inlineStr">
        <is>
          <t>2.</t>
        </is>
      </c>
      <c r="C11" s="36" t="inlineStr">
        <is>
          <t>Enter actuals month by month. Leave future months blank until they happen.</t>
        </is>
      </c>
    </row>
    <row r="12" ht="30" customHeight="1" s="30">
      <c r="B12" s="37" t="inlineStr">
        <is>
          <t>3.</t>
        </is>
      </c>
      <c r="C12" s="36" t="inlineStr">
        <is>
          <t>The YTD column sums (or averages, for cycle-time metrics) automatically.</t>
        </is>
      </c>
    </row>
    <row r="13" ht="30" customHeight="1" s="30">
      <c r="B13" s="37" t="inlineStr">
        <is>
          <t>4.</t>
        </is>
      </c>
      <c r="C13" s="36" t="inlineStr">
        <is>
          <t>Direction tells the sheet whether lower is better — cycle time is scored the opposite way to volume.</t>
        </is>
      </c>
    </row>
    <row r="14" ht="30" customHeight="1" s="30">
      <c r="B14" s="37" t="inlineStr">
        <is>
          <t>5.</t>
        </is>
      </c>
      <c r="C14" s="36" t="inlineStr">
        <is>
          <t>Present the Dashboard tab: headline KPIs, conversion ratios, target tracking and two charts.</t>
        </is>
      </c>
    </row>
    <row r="16" ht="21.75" customHeight="1" s="30">
      <c r="A16" s="35" t="inlineStr">
        <is>
          <t>What is in each tab</t>
        </is>
      </c>
    </row>
    <row r="17" ht="31.5" customHeight="1" s="30">
      <c r="B17" s="38" t="inlineStr">
        <is>
          <t>Tab</t>
        </is>
      </c>
      <c r="C17" s="38" t="inlineStr">
        <is>
          <t>What it does</t>
        </is>
      </c>
      <c r="D17" s="39" t="n"/>
      <c r="E17" s="39" t="n"/>
      <c r="F17" s="39" t="n"/>
      <c r="G17" s="40" t="n"/>
    </row>
    <row r="18" ht="27.75" customHeight="1" s="30">
      <c r="B18" s="41" t="inlineStr">
        <is>
          <t>Instructions</t>
        </is>
      </c>
      <c r="C18" s="36" t="inlineStr">
        <is>
          <t>This page — purpose, workflow and colour key.</t>
        </is>
      </c>
    </row>
    <row r="19" ht="27.75" customHeight="1" s="30">
      <c r="B19" s="41" t="inlineStr">
        <is>
          <t>Dashboard</t>
        </is>
      </c>
      <c r="C19" s="36" t="inlineStr">
        <is>
          <t>Headline KPIs, funnel conversion ratios, target status and charts.</t>
        </is>
      </c>
    </row>
    <row r="20" ht="27.75" customHeight="1" s="30">
      <c r="B20" s="41" t="inlineStr">
        <is>
          <t>Metrics</t>
        </is>
      </c>
      <c r="C20" s="36" t="inlineStr">
        <is>
          <t>The data-entry grid: 10 metrics x 12 months, plus targets.</t>
        </is>
      </c>
    </row>
    <row r="22" ht="21.75" customHeight="1" s="30">
      <c r="A22" s="35" t="inlineStr">
        <is>
          <t>Colour key and notes</t>
        </is>
      </c>
    </row>
    <row r="23" ht="15" customHeight="1" s="30">
      <c r="B23" s="42" t="inlineStr">
        <is>
          <t>Blue text</t>
        </is>
      </c>
      <c r="C23" s="36" t="inlineStr">
        <is>
          <t>You type here (assumptions and data entry)</t>
        </is>
      </c>
    </row>
    <row r="24" ht="15" customHeight="1" s="30">
      <c r="B24" s="37" t="inlineStr">
        <is>
          <t>Black text</t>
        </is>
      </c>
      <c r="C24" s="36" t="inlineStr">
        <is>
          <t>Formula — do not overwrite</t>
        </is>
      </c>
    </row>
    <row r="25" ht="15" customHeight="1" s="30">
      <c r="B25" s="43" t="inlineStr">
        <is>
          <t>Green text</t>
        </is>
      </c>
      <c r="C25" s="36" t="inlineStr">
        <is>
          <t>Pulled from another tab in this workbook</t>
        </is>
      </c>
    </row>
    <row r="27" ht="25.5" customHeight="1" s="30">
      <c r="B27" s="37" t="inlineStr">
        <is>
          <t>•</t>
        </is>
      </c>
      <c r="C27" s="36" t="inlineStr">
        <is>
          <t>Keep at least one outcome metric in dollars; activity metrics alone never convince a CFO.</t>
        </is>
      </c>
    </row>
    <row r="28" ht="25.5" customHeight="1" s="30">
      <c r="B28" s="37" t="inlineStr">
        <is>
          <t>•</t>
        </is>
      </c>
      <c r="C28" s="36" t="inlineStr">
        <is>
          <t>Conversion ratios matter more than absolute volume — a big funnel with no conversion is waste.</t>
        </is>
      </c>
    </row>
    <row r="29" ht="25.5" customHeight="1" s="30">
      <c r="B29" s="37" t="inlineStr">
        <is>
          <t>•</t>
        </is>
      </c>
      <c r="C29" s="36" t="inlineStr">
        <is>
          <t>Set targets once a year and leave them; moving targets mid-year destroys the story.</t>
        </is>
      </c>
    </row>
  </sheetData>
  <mergeCells count="22">
    <mergeCell ref="A9:H9"/>
    <mergeCell ref="C24:G24"/>
    <mergeCell ref="C14:G14"/>
    <mergeCell ref="C1:H3"/>
    <mergeCell ref="A6:H6"/>
    <mergeCell ref="C29:G29"/>
    <mergeCell ref="C20:G20"/>
    <mergeCell ref="C10:G10"/>
    <mergeCell ref="A16:H16"/>
    <mergeCell ref="C25:G25"/>
    <mergeCell ref="C12:G12"/>
    <mergeCell ref="C11:G11"/>
    <mergeCell ref="C27:G27"/>
    <mergeCell ref="C23:G23"/>
    <mergeCell ref="B7:G7"/>
    <mergeCell ref="C17:G17"/>
    <mergeCell ref="A22:H22"/>
    <mergeCell ref="A4:H4"/>
    <mergeCell ref="C28:G28"/>
    <mergeCell ref="C19:G19"/>
    <mergeCell ref="C13:G13"/>
    <mergeCell ref="C18:G18"/>
  </mergeCells>
  <printOptions horizontalCentered="1" verticalCentered="0" headings="0" gridLines="0" gridLinesSet="1"/>
  <pageMargins left="0.75" right="0.75" top="1" bottom="1" header="0.511811023622047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L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9" min="1" max="1"/>
    <col width="24" customWidth="1" style="29" min="2" max="2"/>
    <col width="14" customWidth="1" style="29" min="3" max="3"/>
    <col width="4" customWidth="1" style="29" min="4" max="4"/>
    <col width="24" customWidth="1" style="29" min="5" max="5"/>
    <col width="14" customWidth="1" style="29" min="6" max="6"/>
    <col width="4" customWidth="1" style="29" min="7" max="7"/>
    <col width="24" customWidth="1" style="29" min="8" max="8"/>
    <col width="14" customWidth="1" style="29" min="9" max="9"/>
    <col width="4" customWidth="1" style="29" min="10" max="10"/>
    <col width="14" customWidth="1" style="29" min="11" max="11"/>
    <col width="4" customWidth="1" style="29" min="12" max="12"/>
  </cols>
  <sheetData>
    <row r="1" ht="21.75" customHeight="1" s="30">
      <c r="A1" s="31" t="n"/>
      <c r="B1" s="32" t="n"/>
      <c r="C1" s="33" t="inlineStr">
        <is>
          <t>Innovation KPI Dashboard</t>
        </is>
      </c>
    </row>
    <row r="2" ht="21.75" customHeight="1" s="30">
      <c r="A2" s="32" t="n"/>
      <c r="B2" s="32" t="n"/>
    </row>
    <row r="3" ht="13.5" customHeight="1" s="30">
      <c r="A3" s="32" t="n"/>
      <c r="B3" s="32" t="n"/>
    </row>
    <row r="4" ht="19.5" customHeight="1" s="30">
      <c r="A4" s="34" t="inlineStr">
        <is>
          <t>Every figure is pulled from the Metrics tab — nothing here is typed</t>
        </is>
      </c>
    </row>
    <row r="6" ht="15" customHeight="1" s="30">
      <c r="A6" s="35" t="inlineStr">
        <is>
          <t>Headline performance</t>
        </is>
      </c>
    </row>
    <row r="7" ht="15.75" customHeight="1" s="30">
      <c r="B7" s="44" t="inlineStr">
        <is>
          <t>IDEAS SUBMITTED YTD</t>
        </is>
      </c>
      <c r="E7" s="44" t="inlineStr">
        <is>
          <t>PILOTS STARTED YTD</t>
        </is>
      </c>
      <c r="H7" s="44" t="inlineStr">
        <is>
          <t>INITIATIVES SCALED YTD</t>
        </is>
      </c>
    </row>
    <row r="8" ht="25.5" customHeight="1" s="30">
      <c r="B8" s="45">
        <f>Metrics!P7</f>
        <v/>
      </c>
      <c r="E8" s="45">
        <f>Metrics!P11</f>
        <v/>
      </c>
      <c r="H8" s="45">
        <f>Metrics!P14</f>
        <v/>
      </c>
    </row>
    <row r="10" ht="15.75" customHeight="1" s="30">
      <c r="B10" s="44" t="inlineStr">
        <is>
          <t>NEW-OFFERING REVENUE YTD</t>
        </is>
      </c>
      <c r="E10" s="44" t="inlineStr">
        <is>
          <t>COST SAVINGS YTD</t>
        </is>
      </c>
      <c r="H10" s="44" t="inlineStr">
        <is>
          <t>AVG DAYS IDEA TO GATE</t>
        </is>
      </c>
    </row>
    <row r="11" ht="25.5" customHeight="1" s="30">
      <c r="B11" s="46">
        <f>Metrics!P15</f>
        <v/>
      </c>
      <c r="E11" s="46">
        <f>Metrics!P16</f>
        <v/>
      </c>
      <c r="H11" s="47">
        <f>Metrics!P12</f>
        <v/>
      </c>
    </row>
    <row r="13" ht="15" customHeight="1" s="30">
      <c r="A13" s="35" t="inlineStr">
        <is>
          <t>Conversion ratios</t>
        </is>
      </c>
    </row>
    <row r="14" ht="15.75" customHeight="1" s="30">
      <c r="B14" s="44" t="inlineStr">
        <is>
          <t>IDEA TO SCREEN RATE</t>
        </is>
      </c>
      <c r="E14" s="44" t="inlineStr">
        <is>
          <t>SCREEN TO PILOT RATE</t>
        </is>
      </c>
      <c r="H14" s="44" t="inlineStr">
        <is>
          <t>PILOT TO SCALE RATE</t>
        </is>
      </c>
    </row>
    <row r="15" ht="25.5" customHeight="1" s="30">
      <c r="B15" s="48">
        <f>IFERROR(Metrics!P10/Metrics!P7,"")</f>
        <v/>
      </c>
      <c r="E15" s="48">
        <f>IFERROR(Metrics!P11/Metrics!P10,"")</f>
        <v/>
      </c>
      <c r="H15" s="48">
        <f>IFERROR(Metrics!P14/Metrics!P13,"")</f>
        <v/>
      </c>
    </row>
    <row r="17" ht="15.75" customHeight="1" s="30">
      <c r="B17" s="44" t="inlineStr">
        <is>
          <t>VALUE PER $ OF SPEND</t>
        </is>
      </c>
      <c r="E17" s="44" t="inlineStr">
        <is>
          <t>SPEND PER IDEA</t>
        </is>
      </c>
      <c r="H17" s="44" t="inlineStr">
        <is>
          <t>VALUE REALISED YTD</t>
        </is>
      </c>
    </row>
    <row r="18" ht="25.5" customHeight="1" s="30">
      <c r="B18" s="49">
        <f>IFERROR((Metrics!P15+Metrics!P16)/Metrics!P8,"")</f>
        <v/>
      </c>
      <c r="E18" s="46">
        <f>IFERROR(Metrics!P8/Metrics!P7,"")</f>
        <v/>
      </c>
      <c r="H18" s="46">
        <f>Metrics!P15+Metrics!P16</f>
        <v/>
      </c>
    </row>
    <row r="20" ht="15" customHeight="1" s="30">
      <c r="A20" s="35" t="inlineStr">
        <is>
          <t>Target tracking</t>
        </is>
      </c>
    </row>
    <row r="21" ht="31.5" customHeight="1" s="30">
      <c r="B21" s="38" t="inlineStr">
        <is>
          <t>Metric</t>
        </is>
      </c>
      <c r="C21" s="38" t="inlineStr">
        <is>
          <t>YTD / avg</t>
        </is>
      </c>
      <c r="D21" s="38" t="inlineStr">
        <is>
          <t>Annual target</t>
        </is>
      </c>
      <c r="E21" s="38" t="inlineStr">
        <is>
          <t>vs target</t>
        </is>
      </c>
      <c r="F21" s="38" t="inlineStr">
        <is>
          <t>Status</t>
        </is>
      </c>
    </row>
    <row r="22" ht="15" customHeight="1" s="30">
      <c r="B22" s="50">
        <f>Metrics!B7</f>
        <v/>
      </c>
      <c r="C22" s="51">
        <f>Metrics!P7</f>
        <v/>
      </c>
      <c r="D22" s="51">
        <f>Metrics!Q7</f>
        <v/>
      </c>
      <c r="E22" s="52">
        <f>Metrics!R7</f>
        <v/>
      </c>
      <c r="F22" s="53">
        <f>IF(E22="","",IF(E22&gt;=0,"On or above target",IF(E22&gt;=-0.1,"Slightly behind","Behind")))</f>
        <v/>
      </c>
    </row>
    <row r="23" ht="15" customHeight="1" s="30">
      <c r="B23" s="50">
        <f>Metrics!B8</f>
        <v/>
      </c>
      <c r="C23" s="54">
        <f>Metrics!P8</f>
        <v/>
      </c>
      <c r="D23" s="54">
        <f>Metrics!Q8</f>
        <v/>
      </c>
      <c r="E23" s="52">
        <f>Metrics!R8</f>
        <v/>
      </c>
      <c r="F23" s="53">
        <f>IF(E23="","",IF(E23&gt;=0,"On or above target",IF(E23&gt;=-0.1,"Slightly behind","Behind")))</f>
        <v/>
      </c>
    </row>
    <row r="24" ht="15" customHeight="1" s="30">
      <c r="B24" s="50">
        <f>Metrics!B9</f>
        <v/>
      </c>
      <c r="C24" s="51">
        <f>Metrics!P9</f>
        <v/>
      </c>
      <c r="D24" s="51">
        <f>Metrics!Q9</f>
        <v/>
      </c>
      <c r="E24" s="52">
        <f>Metrics!R9</f>
        <v/>
      </c>
      <c r="F24" s="53">
        <f>IF(E24="","",IF(E24&gt;=0,"On or above target",IF(E24&gt;=-0.1,"Slightly behind","Behind")))</f>
        <v/>
      </c>
    </row>
    <row r="25" ht="15" customHeight="1" s="30">
      <c r="B25" s="50">
        <f>Metrics!B10</f>
        <v/>
      </c>
      <c r="C25" s="51">
        <f>Metrics!P10</f>
        <v/>
      </c>
      <c r="D25" s="51">
        <f>Metrics!Q10</f>
        <v/>
      </c>
      <c r="E25" s="52">
        <f>Metrics!R10</f>
        <v/>
      </c>
      <c r="F25" s="53">
        <f>IF(E25="","",IF(E25&gt;=0,"On or above target",IF(E25&gt;=-0.1,"Slightly behind","Behind")))</f>
        <v/>
      </c>
    </row>
    <row r="26" ht="15" customHeight="1" s="30">
      <c r="B26" s="50">
        <f>Metrics!B11</f>
        <v/>
      </c>
      <c r="C26" s="51">
        <f>Metrics!P11</f>
        <v/>
      </c>
      <c r="D26" s="51">
        <f>Metrics!Q11</f>
        <v/>
      </c>
      <c r="E26" s="52">
        <f>Metrics!R11</f>
        <v/>
      </c>
      <c r="F26" s="53">
        <f>IF(E26="","",IF(E26&gt;=0,"On or above target",IF(E26&gt;=-0.1,"Slightly behind","Behind")))</f>
        <v/>
      </c>
    </row>
    <row r="27" ht="15" customHeight="1" s="30">
      <c r="B27" s="50">
        <f>Metrics!B12</f>
        <v/>
      </c>
      <c r="C27" s="55">
        <f>Metrics!P12</f>
        <v/>
      </c>
      <c r="D27" s="55">
        <f>Metrics!Q12</f>
        <v/>
      </c>
      <c r="E27" s="52">
        <f>Metrics!R12</f>
        <v/>
      </c>
      <c r="F27" s="53">
        <f>IF(E27="","",IF(E27&gt;=0,"On or above target",IF(E27&gt;=-0.1,"Slightly behind","Behind")))</f>
        <v/>
      </c>
    </row>
    <row r="28" ht="15" customHeight="1" s="30">
      <c r="B28" s="50">
        <f>Metrics!B13</f>
        <v/>
      </c>
      <c r="C28" s="51">
        <f>Metrics!P13</f>
        <v/>
      </c>
      <c r="D28" s="51">
        <f>Metrics!Q13</f>
        <v/>
      </c>
      <c r="E28" s="52">
        <f>Metrics!R13</f>
        <v/>
      </c>
      <c r="F28" s="53">
        <f>IF(E28="","",IF(E28&gt;=0,"On or above target",IF(E28&gt;=-0.1,"Slightly behind","Behind")))</f>
        <v/>
      </c>
    </row>
    <row r="29" ht="15" customHeight="1" s="30">
      <c r="B29" s="50">
        <f>Metrics!B14</f>
        <v/>
      </c>
      <c r="C29" s="51">
        <f>Metrics!P14</f>
        <v/>
      </c>
      <c r="D29" s="51">
        <f>Metrics!Q14</f>
        <v/>
      </c>
      <c r="E29" s="52">
        <f>Metrics!R14</f>
        <v/>
      </c>
      <c r="F29" s="53">
        <f>IF(E29="","",IF(E29&gt;=0,"On or above target",IF(E29&gt;=-0.1,"Slightly behind","Behind")))</f>
        <v/>
      </c>
    </row>
    <row r="30" ht="15" customHeight="1" s="30">
      <c r="B30" s="50">
        <f>Metrics!B15</f>
        <v/>
      </c>
      <c r="C30" s="54">
        <f>Metrics!P15</f>
        <v/>
      </c>
      <c r="D30" s="54">
        <f>Metrics!Q15</f>
        <v/>
      </c>
      <c r="E30" s="52">
        <f>Metrics!R15</f>
        <v/>
      </c>
      <c r="F30" s="53">
        <f>IF(E30="","",IF(E30&gt;=0,"On or above target",IF(E30&gt;=-0.1,"Slightly behind","Behind")))</f>
        <v/>
      </c>
    </row>
    <row r="31" ht="15" customHeight="1" s="30">
      <c r="B31" s="50">
        <f>Metrics!B16</f>
        <v/>
      </c>
      <c r="C31" s="54">
        <f>Metrics!P16</f>
        <v/>
      </c>
      <c r="D31" s="54">
        <f>Metrics!Q16</f>
        <v/>
      </c>
      <c r="E31" s="52">
        <f>Metrics!R16</f>
        <v/>
      </c>
      <c r="F31" s="53">
        <f>IF(E31="","",IF(E31&gt;=0,"On or above target",IF(E31&gt;=-0.1,"Slightly behind","Behind")))</f>
        <v/>
      </c>
    </row>
  </sheetData>
  <mergeCells count="29">
    <mergeCell ref="B7:C7"/>
    <mergeCell ref="H10:I10"/>
    <mergeCell ref="E14:F14"/>
    <mergeCell ref="B18:C18"/>
    <mergeCell ref="E17:F17"/>
    <mergeCell ref="E8:F8"/>
    <mergeCell ref="B11:C11"/>
    <mergeCell ref="E10:F10"/>
    <mergeCell ref="B14:C14"/>
    <mergeCell ref="B17:C17"/>
    <mergeCell ref="B8:C8"/>
    <mergeCell ref="A4:L4"/>
    <mergeCell ref="H17:I17"/>
    <mergeCell ref="A20:L20"/>
    <mergeCell ref="H11:I11"/>
    <mergeCell ref="E15:F15"/>
    <mergeCell ref="H7:I7"/>
    <mergeCell ref="B10:C10"/>
    <mergeCell ref="E11:F11"/>
    <mergeCell ref="A13:L13"/>
    <mergeCell ref="H8:I8"/>
    <mergeCell ref="B15:C15"/>
    <mergeCell ref="E7:F7"/>
    <mergeCell ref="H15:I15"/>
    <mergeCell ref="H18:I18"/>
    <mergeCell ref="A6:L6"/>
    <mergeCell ref="C1:L3"/>
    <mergeCell ref="H14:I14"/>
    <mergeCell ref="E18:F18"/>
  </mergeCells>
  <conditionalFormatting sqref="F22:F31">
    <cfRule type="cellIs" rank="0" priority="2" equalAverage="0" operator="equal" aboveAverage="0" dxfId="0" text="" percent="0" bottom="0">
      <formula>"On or above target"</formula>
    </cfRule>
    <cfRule type="cellIs" rank="0" priority="3" equalAverage="0" operator="equal" aboveAverage="0" dxfId="1" text="" percent="0" bottom="0">
      <formula>"Slightly behind"</formula>
    </cfRule>
    <cfRule type="cellIs" rank="0" priority="4" equalAverage="0" operator="equal" aboveAverage="0" dxfId="2" text="" percent="0" bottom="0">
      <formula>"Behind"</formula>
    </cfRule>
  </conditionalFormatting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R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765625" defaultRowHeight="15" customHeight="1" zeroHeight="0" outlineLevelRow="0"/>
  <cols>
    <col width="14" customWidth="1" style="29" min="1" max="1"/>
    <col width="30" customWidth="1" style="29" min="2" max="2"/>
    <col width="11" customWidth="1" style="29" min="3" max="15"/>
    <col width="14" customWidth="1" style="29" min="16" max="17"/>
    <col width="12" customWidth="1" style="29" min="18" max="18"/>
  </cols>
  <sheetData>
    <row r="1" ht="21.75" customHeight="1" s="30">
      <c r="A1" s="31" t="n"/>
      <c r="B1" s="32" t="n"/>
      <c r="C1" s="33" t="inlineStr">
        <is>
          <t>Innovation KPI Dashboard</t>
        </is>
      </c>
    </row>
    <row r="2" ht="21.75" customHeight="1" s="30">
      <c r="A2" s="32" t="n"/>
      <c r="B2" s="32" t="n"/>
    </row>
    <row r="3" ht="13.5" customHeight="1" s="30">
      <c r="A3" s="32" t="n"/>
      <c r="B3" s="32" t="n"/>
    </row>
    <row r="4" ht="19.5" customHeight="1" s="30">
      <c r="A4" s="34" t="inlineStr">
        <is>
          <t>Enter one number per metric per month — totals, targets and variance calculate themselves</t>
        </is>
      </c>
    </row>
    <row r="6" ht="31.5" customHeight="1" s="30">
      <c r="A6" s="38" t="inlineStr">
        <is>
          <t>Category</t>
        </is>
      </c>
      <c r="B6" s="38" t="inlineStr">
        <is>
          <t>Metric</t>
        </is>
      </c>
      <c r="C6" s="38" t="inlineStr">
        <is>
          <t>Direction</t>
        </is>
      </c>
      <c r="D6" s="38" t="inlineStr">
        <is>
          <t>Jan</t>
        </is>
      </c>
      <c r="E6" s="38" t="inlineStr">
        <is>
          <t>Feb</t>
        </is>
      </c>
      <c r="F6" s="38" t="inlineStr">
        <is>
          <t>Mar</t>
        </is>
      </c>
      <c r="G6" s="38" t="inlineStr">
        <is>
          <t>Apr</t>
        </is>
      </c>
      <c r="H6" s="38" t="inlineStr">
        <is>
          <t>May</t>
        </is>
      </c>
      <c r="I6" s="38" t="inlineStr">
        <is>
          <t>Jun</t>
        </is>
      </c>
      <c r="J6" s="38" t="inlineStr">
        <is>
          <t>Jul</t>
        </is>
      </c>
      <c r="K6" s="38" t="inlineStr">
        <is>
          <t>Aug</t>
        </is>
      </c>
      <c r="L6" s="38" t="inlineStr">
        <is>
          <t>Sep</t>
        </is>
      </c>
      <c r="M6" s="38" t="inlineStr">
        <is>
          <t>Oct</t>
        </is>
      </c>
      <c r="N6" s="38" t="inlineStr">
        <is>
          <t>Nov</t>
        </is>
      </c>
      <c r="O6" s="38" t="inlineStr">
        <is>
          <t>Dec</t>
        </is>
      </c>
      <c r="P6" s="38" t="inlineStr">
        <is>
          <t>YTD / avg</t>
        </is>
      </c>
      <c r="Q6" s="38" t="inlineStr">
        <is>
          <t>Annual target</t>
        </is>
      </c>
      <c r="R6" s="38" t="inlineStr">
        <is>
          <t>vs target</t>
        </is>
      </c>
    </row>
    <row r="7" ht="15" customHeight="1" s="30">
      <c r="A7" s="53" t="inlineStr">
        <is>
          <t>Input</t>
        </is>
      </c>
      <c r="B7" s="53" t="inlineStr">
        <is>
          <t>Ideas submitted</t>
        </is>
      </c>
      <c r="C7" s="56" t="inlineStr">
        <is>
          <t>Higher</t>
        </is>
      </c>
      <c r="D7" s="57" t="n">
        <v>42</v>
      </c>
      <c r="E7" s="57" t="n">
        <v>38</v>
      </c>
      <c r="F7" s="57" t="n">
        <v>55</v>
      </c>
      <c r="G7" s="57" t="n">
        <v>61</v>
      </c>
      <c r="H7" s="57" t="n">
        <v>47</v>
      </c>
      <c r="I7" s="57" t="n">
        <v>66</v>
      </c>
      <c r="J7" s="57" t="n">
        <v>58</v>
      </c>
      <c r="K7" s="57" t="n">
        <v>72</v>
      </c>
      <c r="L7" s="57" t="n">
        <v>64</v>
      </c>
      <c r="M7" s="57" t="n">
        <v>70</v>
      </c>
      <c r="N7" s="57" t="n">
        <v>59</v>
      </c>
      <c r="O7" s="57" t="n">
        <v>81</v>
      </c>
      <c r="P7" s="58">
        <f>SUM(D7:O7)</f>
        <v/>
      </c>
      <c r="Q7" s="57" t="n">
        <v>700</v>
      </c>
      <c r="R7" s="52">
        <f>IF(N(Q7)=0,"",IF($C7="Lower",Q7/P7-1,P7/Q7-1))</f>
        <v/>
      </c>
    </row>
    <row r="8" ht="15" customHeight="1" s="30">
      <c r="A8" s="53" t="inlineStr">
        <is>
          <t>Input</t>
        </is>
      </c>
      <c r="B8" s="53" t="inlineStr">
        <is>
          <t>Innovation spend ($)</t>
        </is>
      </c>
      <c r="C8" s="56" t="inlineStr">
        <is>
          <t>Higher</t>
        </is>
      </c>
      <c r="D8" s="59" t="n">
        <v>180000</v>
      </c>
      <c r="E8" s="59" t="n">
        <v>175000</v>
      </c>
      <c r="F8" s="59" t="n">
        <v>210000</v>
      </c>
      <c r="G8" s="59" t="n">
        <v>205000</v>
      </c>
      <c r="H8" s="59" t="n">
        <v>198000</v>
      </c>
      <c r="I8" s="59" t="n">
        <v>240000</v>
      </c>
      <c r="J8" s="59" t="n">
        <v>232000</v>
      </c>
      <c r="K8" s="59" t="n">
        <v>251000</v>
      </c>
      <c r="L8" s="59" t="n">
        <v>244000</v>
      </c>
      <c r="M8" s="59" t="n">
        <v>260000</v>
      </c>
      <c r="N8" s="59" t="n">
        <v>248000</v>
      </c>
      <c r="O8" s="59" t="n">
        <v>279000</v>
      </c>
      <c r="P8" s="60">
        <f>SUM(D8:O8)</f>
        <v/>
      </c>
      <c r="Q8" s="59" t="n">
        <v>2600000</v>
      </c>
      <c r="R8" s="52">
        <f>IF(N(Q8)=0,"",IF($C8="Lower",Q8/P8-1,P8/Q8-1))</f>
        <v/>
      </c>
    </row>
    <row r="9" ht="15" customHeight="1" s="30">
      <c r="A9" s="53" t="inlineStr">
        <is>
          <t>Input</t>
        </is>
      </c>
      <c r="B9" s="53" t="inlineStr">
        <is>
          <t>People engaged in innovation</t>
        </is>
      </c>
      <c r="C9" s="56" t="inlineStr">
        <is>
          <t>Higher</t>
        </is>
      </c>
      <c r="D9" s="57" t="n">
        <v>120</v>
      </c>
      <c r="E9" s="57" t="n">
        <v>128</v>
      </c>
      <c r="F9" s="57" t="n">
        <v>141</v>
      </c>
      <c r="G9" s="57" t="n">
        <v>150</v>
      </c>
      <c r="H9" s="57" t="n">
        <v>149</v>
      </c>
      <c r="I9" s="57" t="n">
        <v>168</v>
      </c>
      <c r="J9" s="57" t="n">
        <v>172</v>
      </c>
      <c r="K9" s="57" t="n">
        <v>185</v>
      </c>
      <c r="L9" s="57" t="n">
        <v>190</v>
      </c>
      <c r="M9" s="57" t="n">
        <v>198</v>
      </c>
      <c r="N9" s="57" t="n">
        <v>201</v>
      </c>
      <c r="O9" s="57" t="n">
        <v>214</v>
      </c>
      <c r="P9" s="58">
        <f>SUM(D9:O9)</f>
        <v/>
      </c>
      <c r="Q9" s="57" t="n">
        <v>2000</v>
      </c>
      <c r="R9" s="52">
        <f>IF(N(Q9)=0,"",IF($C9="Lower",Q9/P9-1,P9/Q9-1))</f>
        <v/>
      </c>
    </row>
    <row r="10" ht="15" customHeight="1" s="30">
      <c r="A10" s="53" t="inlineStr">
        <is>
          <t>Process</t>
        </is>
      </c>
      <c r="B10" s="53" t="inlineStr">
        <is>
          <t>Ideas screened</t>
        </is>
      </c>
      <c r="C10" s="56" t="inlineStr">
        <is>
          <t>Higher</t>
        </is>
      </c>
      <c r="D10" s="57" t="n">
        <v>30</v>
      </c>
      <c r="E10" s="57" t="n">
        <v>28</v>
      </c>
      <c r="F10" s="57" t="n">
        <v>41</v>
      </c>
      <c r="G10" s="57" t="n">
        <v>44</v>
      </c>
      <c r="H10" s="57" t="n">
        <v>36</v>
      </c>
      <c r="I10" s="57" t="n">
        <v>50</v>
      </c>
      <c r="J10" s="57" t="n">
        <v>45</v>
      </c>
      <c r="K10" s="57" t="n">
        <v>55</v>
      </c>
      <c r="L10" s="57" t="n">
        <v>49</v>
      </c>
      <c r="M10" s="57" t="n">
        <v>54</v>
      </c>
      <c r="N10" s="57" t="n">
        <v>47</v>
      </c>
      <c r="O10" s="57" t="n">
        <v>62</v>
      </c>
      <c r="P10" s="58">
        <f>SUM(D10:O10)</f>
        <v/>
      </c>
      <c r="Q10" s="57" t="n">
        <v>520</v>
      </c>
      <c r="R10" s="52">
        <f>IF(N(Q10)=0,"",IF($C10="Lower",Q10/P10-1,P10/Q10-1))</f>
        <v/>
      </c>
    </row>
    <row r="11" ht="15" customHeight="1" s="30">
      <c r="A11" s="53" t="inlineStr">
        <is>
          <t>Process</t>
        </is>
      </c>
      <c r="B11" s="53" t="inlineStr">
        <is>
          <t>Pilots started</t>
        </is>
      </c>
      <c r="C11" s="56" t="inlineStr">
        <is>
          <t>Higher</t>
        </is>
      </c>
      <c r="D11" s="57" t="n">
        <v>2</v>
      </c>
      <c r="E11" s="57" t="n">
        <v>1</v>
      </c>
      <c r="F11" s="57" t="n">
        <v>3</v>
      </c>
      <c r="G11" s="57" t="n">
        <v>2</v>
      </c>
      <c r="H11" s="57" t="n">
        <v>2</v>
      </c>
      <c r="I11" s="57" t="n">
        <v>4</v>
      </c>
      <c r="J11" s="57" t="n">
        <v>3</v>
      </c>
      <c r="K11" s="57" t="n">
        <v>3</v>
      </c>
      <c r="L11" s="57" t="n">
        <v>2</v>
      </c>
      <c r="M11" s="57" t="n">
        <v>4</v>
      </c>
      <c r="N11" s="57" t="n">
        <v>3</v>
      </c>
      <c r="O11" s="57" t="n">
        <v>5</v>
      </c>
      <c r="P11" s="58">
        <f>SUM(D11:O11)</f>
        <v/>
      </c>
      <c r="Q11" s="57" t="n">
        <v>32</v>
      </c>
      <c r="R11" s="52">
        <f>IF(N(Q11)=0,"",IF($C11="Lower",Q11/P11-1,P11/Q11-1))</f>
        <v/>
      </c>
    </row>
    <row r="12" ht="15" customHeight="1" s="30">
      <c r="A12" s="53" t="inlineStr">
        <is>
          <t>Process</t>
        </is>
      </c>
      <c r="B12" s="53" t="inlineStr">
        <is>
          <t>Avg days idea to gate</t>
        </is>
      </c>
      <c r="C12" s="56" t="inlineStr">
        <is>
          <t>Lower</t>
        </is>
      </c>
      <c r="D12" s="61" t="n">
        <v>61</v>
      </c>
      <c r="E12" s="61" t="n">
        <v>58</v>
      </c>
      <c r="F12" s="61" t="n">
        <v>55</v>
      </c>
      <c r="G12" s="61" t="n">
        <v>52</v>
      </c>
      <c r="H12" s="61" t="n">
        <v>54</v>
      </c>
      <c r="I12" s="61" t="n">
        <v>49</v>
      </c>
      <c r="J12" s="61" t="n">
        <v>47</v>
      </c>
      <c r="K12" s="61" t="n">
        <v>45</v>
      </c>
      <c r="L12" s="61" t="n">
        <v>44</v>
      </c>
      <c r="M12" s="61" t="n">
        <v>42</v>
      </c>
      <c r="N12" s="61" t="n">
        <v>41</v>
      </c>
      <c r="O12" s="61" t="n">
        <v>38</v>
      </c>
      <c r="P12" s="62">
        <f>AVERAGE(D12:O12)</f>
        <v/>
      </c>
      <c r="Q12" s="61" t="n">
        <v>45</v>
      </c>
      <c r="R12" s="52">
        <f>IF(N(Q12)=0,"",IF($C12="Lower",Q12/P12-1,P12/Q12-1))</f>
        <v/>
      </c>
    </row>
    <row r="13" ht="15" customHeight="1" s="30">
      <c r="A13" s="53" t="inlineStr">
        <is>
          <t>Output</t>
        </is>
      </c>
      <c r="B13" s="53" t="inlineStr">
        <is>
          <t>Pilots completed</t>
        </is>
      </c>
      <c r="C13" s="56" t="inlineStr">
        <is>
          <t>Higher</t>
        </is>
      </c>
      <c r="D13" s="57" t="n">
        <v>1</v>
      </c>
      <c r="E13" s="57" t="n">
        <v>2</v>
      </c>
      <c r="F13" s="57" t="n">
        <v>1</v>
      </c>
      <c r="G13" s="57" t="n">
        <v>3</v>
      </c>
      <c r="H13" s="57" t="n">
        <v>2</v>
      </c>
      <c r="I13" s="57" t="n">
        <v>2</v>
      </c>
      <c r="J13" s="57" t="n">
        <v>3</v>
      </c>
      <c r="K13" s="57" t="n">
        <v>2</v>
      </c>
      <c r="L13" s="57" t="n">
        <v>4</v>
      </c>
      <c r="M13" s="57" t="n">
        <v>3</v>
      </c>
      <c r="N13" s="57" t="n">
        <v>3</v>
      </c>
      <c r="O13" s="57" t="n">
        <v>4</v>
      </c>
      <c r="P13" s="58">
        <f>SUM(D13:O13)</f>
        <v/>
      </c>
      <c r="Q13" s="57" t="n">
        <v>28</v>
      </c>
      <c r="R13" s="52">
        <f>IF(N(Q13)=0,"",IF($C13="Lower",Q13/P13-1,P13/Q13-1))</f>
        <v/>
      </c>
    </row>
    <row r="14" ht="15" customHeight="1" s="30">
      <c r="A14" s="53" t="inlineStr">
        <is>
          <t>Output</t>
        </is>
      </c>
      <c r="B14" s="53" t="inlineStr">
        <is>
          <t>Initiatives scaled</t>
        </is>
      </c>
      <c r="C14" s="56" t="inlineStr">
        <is>
          <t>Higher</t>
        </is>
      </c>
      <c r="D14" s="57" t="n">
        <v>0</v>
      </c>
      <c r="E14" s="57" t="n">
        <v>1</v>
      </c>
      <c r="F14" s="57" t="n">
        <v>0</v>
      </c>
      <c r="G14" s="57" t="n">
        <v>1</v>
      </c>
      <c r="H14" s="57" t="n">
        <v>1</v>
      </c>
      <c r="I14" s="57" t="n">
        <v>0</v>
      </c>
      <c r="J14" s="57" t="n">
        <v>2</v>
      </c>
      <c r="K14" s="57" t="n">
        <v>1</v>
      </c>
      <c r="L14" s="57" t="n">
        <v>1</v>
      </c>
      <c r="M14" s="57" t="n">
        <v>2</v>
      </c>
      <c r="N14" s="57" t="n">
        <v>1</v>
      </c>
      <c r="O14" s="57" t="n">
        <v>2</v>
      </c>
      <c r="P14" s="58">
        <f>SUM(D14:O14)</f>
        <v/>
      </c>
      <c r="Q14" s="57" t="n">
        <v>12</v>
      </c>
      <c r="R14" s="52">
        <f>IF(N(Q14)=0,"",IF($C14="Lower",Q14/P14-1,P14/Q14-1))</f>
        <v/>
      </c>
    </row>
    <row r="15" ht="15" customHeight="1" s="30">
      <c r="A15" s="53" t="inlineStr">
        <is>
          <t>Outcome</t>
        </is>
      </c>
      <c r="B15" s="53" t="inlineStr">
        <is>
          <t>Revenue from new offerings ($)</t>
        </is>
      </c>
      <c r="C15" s="56" t="inlineStr">
        <is>
          <t>Higher</t>
        </is>
      </c>
      <c r="D15" s="59" t="n">
        <v>0</v>
      </c>
      <c r="E15" s="59" t="n">
        <v>0</v>
      </c>
      <c r="F15" s="59" t="n">
        <v>120000</v>
      </c>
      <c r="G15" s="59" t="n">
        <v>140000</v>
      </c>
      <c r="H15" s="59" t="n">
        <v>165000</v>
      </c>
      <c r="I15" s="59" t="n">
        <v>180000</v>
      </c>
      <c r="J15" s="59" t="n">
        <v>240000</v>
      </c>
      <c r="K15" s="59" t="n">
        <v>265000</v>
      </c>
      <c r="L15" s="59" t="n">
        <v>310000</v>
      </c>
      <c r="M15" s="59" t="n">
        <v>340000</v>
      </c>
      <c r="N15" s="59" t="n">
        <v>385000</v>
      </c>
      <c r="O15" s="59" t="n">
        <v>430000</v>
      </c>
      <c r="P15" s="60">
        <f>SUM(D15:O15)</f>
        <v/>
      </c>
      <c r="Q15" s="59" t="n">
        <v>2400000</v>
      </c>
      <c r="R15" s="52">
        <f>IF(N(Q15)=0,"",IF($C15="Lower",Q15/P15-1,P15/Q15-1))</f>
        <v/>
      </c>
    </row>
    <row r="16" ht="15" customHeight="1" s="30">
      <c r="A16" s="53" t="inlineStr">
        <is>
          <t>Outcome</t>
        </is>
      </c>
      <c r="B16" s="53" t="inlineStr">
        <is>
          <t>Cost savings realised ($)</t>
        </is>
      </c>
      <c r="C16" s="56" t="inlineStr">
        <is>
          <t>Higher</t>
        </is>
      </c>
      <c r="D16" s="59" t="n">
        <v>30000</v>
      </c>
      <c r="E16" s="59" t="n">
        <v>35000</v>
      </c>
      <c r="F16" s="59" t="n">
        <v>42000</v>
      </c>
      <c r="G16" s="59" t="n">
        <v>51000</v>
      </c>
      <c r="H16" s="59" t="n">
        <v>58000</v>
      </c>
      <c r="I16" s="59" t="n">
        <v>66000</v>
      </c>
      <c r="J16" s="59" t="n">
        <v>79000</v>
      </c>
      <c r="K16" s="59" t="n">
        <v>84000</v>
      </c>
      <c r="L16" s="59" t="n">
        <v>96000</v>
      </c>
      <c r="M16" s="59" t="n">
        <v>105000</v>
      </c>
      <c r="N16" s="59" t="n">
        <v>118000</v>
      </c>
      <c r="O16" s="59" t="n">
        <v>131000</v>
      </c>
      <c r="P16" s="60">
        <f>SUM(D16:O16)</f>
        <v/>
      </c>
      <c r="Q16" s="59" t="n">
        <v>800000</v>
      </c>
      <c r="R16" s="52">
        <f>IF(N(Q16)=0,"",IF($C16="Lower",Q16/P16-1,P16/Q16-1))</f>
        <v/>
      </c>
    </row>
  </sheetData>
  <mergeCells count="2">
    <mergeCell ref="C1:R3"/>
    <mergeCell ref="A4:R4"/>
  </mergeCells>
  <conditionalFormatting sqref="R7:R16">
    <cfRule type="colorScale" priority="2">
      <colorScale>
        <cfvo type="num" val="-0.25"/>
        <cfvo type="num" val="0"/>
        <cfvo type="num" val="0.15"/>
        <color rgb="FFF8D2D2"/>
        <color rgb="FFFDE9C9"/>
        <color rgb="FFD8F0DC"/>
      </colorScale>
    </cfRule>
  </conditionalFormatting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2026-08-10T19:18:04Z</dcterms:created>
  <dcterms:modified xmlns:dcterms="http://purl.org/dc/terms/" xmlns:xsi="http://www.w3.org/2001/XMLSchema-instance" xsi:type="dcterms:W3CDTF">2026-08-12T23:23:06Z</dcterms:modified>
  <cp:revision>0</cp:revision>
</cp:coreProperties>
</file>