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28800" windowHeight="17600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ists" sheetId="2" state="visible" r:id="rId2"/>
    <sheet xmlns:r="http://schemas.openxmlformats.org/officeDocument/2006/relationships" name="Pilots" sheetId="3" state="visible" r:id="rId3"/>
    <sheet xmlns:r="http://schemas.openxmlformats.org/officeDocument/2006/relationships" name="Summary" sheetId="4" state="visible" r:id="rId4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yyyy\-mm\-dd"/>
    <numFmt numFmtId="165" formatCode="\$#,##0;&quot;($&quot;#,##0\);\-"/>
    <numFmt numFmtId="166" formatCode="0.0%"/>
  </numFmts>
  <fonts count="1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8"/>
    </font>
    <font>
      <name val="Arial"/>
      <charset val="1"/>
      <family val="0"/>
      <b val="1"/>
      <color rgb="FF000000"/>
      <sz val="10"/>
    </font>
    <font>
      <name val="Arial"/>
      <charset val="1"/>
      <family val="0"/>
      <b val="1"/>
      <color rgb="FF000000"/>
      <sz val="12"/>
    </font>
    <font>
      <name val="Arial"/>
      <charset val="1"/>
      <family val="0"/>
      <color rgb="FF00000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0000FF"/>
      <sz val="10"/>
    </font>
    <font>
      <name val="Arial"/>
      <charset val="1"/>
      <family val="0"/>
      <b val="1"/>
      <color rgb="FF008000"/>
      <sz val="10"/>
    </font>
    <font>
      <name val="Arial"/>
      <charset val="1"/>
      <family val="0"/>
      <color rgb="FF0000FF"/>
      <sz val="10"/>
    </font>
    <font>
      <name val="Arial"/>
      <charset val="1"/>
      <family val="0"/>
      <b val="1"/>
      <color rgb="FF5A6570"/>
      <sz val="9"/>
    </font>
    <font>
      <name val="Arial"/>
      <charset val="1"/>
      <family val="0"/>
      <b val="1"/>
      <color rgb="FF000000"/>
      <sz val="18"/>
    </font>
    <font>
      <name val="Arial"/>
      <charset val="1"/>
      <family val="0"/>
      <color rgb="FF008000"/>
      <sz val="10"/>
    </font>
    <font>
      <name val="Calibri"/>
      <family val="2"/>
      <b val="1"/>
      <color rgb="FF000000"/>
      <sz val="18"/>
    </font>
    <font>
      <name val="Calibri"/>
      <family val="2"/>
      <color rgb="FF000000"/>
      <sz val="10"/>
    </font>
  </fonts>
  <fills count="6">
    <fill>
      <patternFill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4BC7E9"/>
        <bgColor rgb="FF4BACC6"/>
      </patternFill>
    </fill>
    <fill>
      <patternFill patternType="solid">
        <fgColor rgb="FFE4F7FC"/>
        <bgColor rgb="FFD8F0DC"/>
      </patternFill>
    </fill>
    <fill>
      <patternFill patternType="solid">
        <fgColor rgb="FF000000"/>
      </patternFill>
    </fill>
  </fills>
  <borders count="6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>
      <left/>
      <right/>
      <top style="thin">
        <color rgb="FFD5DAE0"/>
      </top>
      <bottom/>
      <diagonal/>
    </border>
    <border>
      <left/>
      <right style="thin">
        <color rgb="FFD5DAE0"/>
      </right>
      <top style="thin">
        <color rgb="FFD5DAE0"/>
      </top>
      <bottom/>
      <diagonal/>
    </border>
    <border>
      <left/>
      <right/>
      <top style="thin">
        <color rgb="FFD5DAE0"/>
      </top>
      <bottom style="thin">
        <color rgb="FFD5DAE0"/>
      </bottom>
      <diagonal/>
    </border>
    <border>
      <left/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3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left" vertical="center" indent="1"/>
    </xf>
    <xf numFmtId="0" fontId="6" fillId="4" borderId="0" applyAlignment="1" pivotButton="0" quotePrefix="0" xfId="0">
      <alignment horizontal="general" vertical="center" indent="1"/>
    </xf>
    <xf numFmtId="0" fontId="7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general" vertical="top"/>
    </xf>
    <xf numFmtId="0" fontId="9" fillId="0" borderId="0" applyAlignment="1" pivotButton="0" quotePrefix="0" xfId="0">
      <alignment horizontal="general" vertical="top"/>
    </xf>
    <xf numFmtId="0" fontId="10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center" vertical="bottom"/>
    </xf>
    <xf numFmtId="164" fontId="11" fillId="0" borderId="1" applyAlignment="1" pivotButton="0" quotePrefix="0" xfId="0">
      <alignment horizontal="general" vertical="bottom"/>
    </xf>
    <xf numFmtId="165" fontId="11" fillId="0" borderId="1" applyAlignment="1" pivotButton="0" quotePrefix="0" xfId="0">
      <alignment horizontal="general" vertical="bottom"/>
    </xf>
    <xf numFmtId="166" fontId="7" fillId="0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  <xf numFmtId="0" fontId="8" fillId="2" borderId="1" applyAlignment="1" pivotButton="0" quotePrefix="0" xfId="0">
      <alignment horizontal="general" vertical="bottom"/>
    </xf>
    <xf numFmtId="165" fontId="8" fillId="2" borderId="1" applyAlignment="1" pivotButton="0" quotePrefix="0" xfId="0">
      <alignment horizontal="general" vertical="bottom"/>
    </xf>
    <xf numFmtId="0" fontId="12" fillId="4" borderId="0" applyAlignment="1" pivotButton="0" quotePrefix="0" xfId="0">
      <alignment horizontal="general" vertical="center" indent="1"/>
    </xf>
    <xf numFmtId="3" fontId="13" fillId="4" borderId="0" applyAlignment="1" pivotButton="0" quotePrefix="0" xfId="0">
      <alignment horizontal="general" vertical="center" indent="1"/>
    </xf>
    <xf numFmtId="165" fontId="13" fillId="4" borderId="0" applyAlignment="1" pivotButton="0" quotePrefix="0" xfId="0">
      <alignment horizontal="general" vertical="center" indent="1"/>
    </xf>
    <xf numFmtId="0" fontId="14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5" borderId="0" applyAlignment="1" pivotButton="0" quotePrefix="0" xfId="0">
      <alignment horizontal="left" vertical="center" indent="1"/>
    </xf>
    <xf numFmtId="0" fontId="0" fillId="5" borderId="0" pivotButton="0" quotePrefix="0" xfId="0"/>
    <xf numFmtId="0" fontId="4" fillId="5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indent="1"/>
    </xf>
    <xf numFmtId="0" fontId="6" fillId="4" borderId="0" applyAlignment="1" pivotButton="0" quotePrefix="0" xfId="0">
      <alignment horizontal="general" vertical="center" indent="1"/>
    </xf>
    <xf numFmtId="0" fontId="7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5" fillId="0" borderId="1" applyAlignment="1" pivotButton="0" quotePrefix="0" xfId="0">
      <alignment horizontal="general" vertical="top"/>
    </xf>
    <xf numFmtId="0" fontId="9" fillId="0" borderId="0" applyAlignment="1" pivotButton="0" quotePrefix="0" xfId="0">
      <alignment horizontal="general" vertical="top"/>
    </xf>
    <xf numFmtId="0" fontId="10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center" vertical="bottom"/>
    </xf>
    <xf numFmtId="164" fontId="11" fillId="0" borderId="1" applyAlignment="1" pivotButton="0" quotePrefix="0" xfId="0">
      <alignment horizontal="general" vertical="bottom"/>
    </xf>
    <xf numFmtId="165" fontId="11" fillId="0" borderId="1" applyAlignment="1" pivotButton="0" quotePrefix="0" xfId="0">
      <alignment horizontal="general" vertical="bottom"/>
    </xf>
    <xf numFmtId="166" fontId="7" fillId="0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  <xf numFmtId="0" fontId="8" fillId="2" borderId="1" applyAlignment="1" pivotButton="0" quotePrefix="0" xfId="0">
      <alignment horizontal="general" vertical="bottom"/>
    </xf>
    <xf numFmtId="165" fontId="8" fillId="2" borderId="1" applyAlignment="1" pivotButton="0" quotePrefix="0" xfId="0">
      <alignment horizontal="general" vertical="bottom"/>
    </xf>
    <xf numFmtId="0" fontId="12" fillId="4" borderId="0" applyAlignment="1" pivotButton="0" quotePrefix="0" xfId="0">
      <alignment horizontal="general" vertical="center" indent="1"/>
    </xf>
    <xf numFmtId="3" fontId="13" fillId="4" borderId="0" applyAlignment="1" pivotButton="0" quotePrefix="0" xfId="0">
      <alignment horizontal="general" vertical="center" indent="1"/>
    </xf>
    <xf numFmtId="165" fontId="13" fillId="4" borderId="0" applyAlignment="1" pivotButton="0" quotePrefix="0" xfId="0">
      <alignment horizontal="general" vertical="center" indent="1"/>
    </xf>
    <xf numFmtId="0" fontId="14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3">
    <dxf>
      <fill>
        <patternFill>
          <bgColor rgb="FFD8F0DC"/>
        </patternFill>
      </fill>
    </dxf>
    <dxf>
      <fill>
        <patternFill>
          <bgColor rgb="FFFDE9C9"/>
        </patternFill>
      </fill>
    </dxf>
    <dxf>
      <fill>
        <patternFill>
          <bgColor rgb="FFF8D2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C0504D"/>
      <rgbColor rgb="FFFDE9C9"/>
      <rgbColor rgb="FFE4F7FC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F0DC"/>
      <rgbColor rgb="FFFFFF99"/>
      <rgbColor rgb="FF99CCFF"/>
      <rgbColor rgb="FFFF99CC"/>
      <rgbColor rgb="FFCC99FF"/>
      <rgbColor rgb="FFF8D2D2"/>
      <rgbColor rgb="FF4F81BD"/>
      <rgbColor rgb="FF4BC7E9"/>
      <rgbColor rgb="FF9BBB59"/>
      <rgbColor rgb="FFFFCC00"/>
      <rgbColor rgb="FFF79646"/>
      <rgbColor rgb="FFFF6600"/>
      <rgbColor rgb="FF8064A2"/>
      <rgbColor rgb="FF969696"/>
      <rgbColor rgb="FF003366"/>
      <rgbColor rgb="FF4BACC6"/>
      <rgbColor rgb="FF003300"/>
      <rgbColor rgb="FF333300"/>
      <rgbColor rgb="FF993300"/>
      <rgbColor rgb="FF993366"/>
      <rgbColor rgb="FF5A6570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300" b="0" strike="noStrike">
                <a:uFillTx/>
                <a:latin typeface="Arial"/>
              </a:defRPr>
            </a:pPr>
            <a:r>
              <a:rPr sz="1800" b="1" strike="noStrike">
                <a:solidFill>
                  <a:srgbClr val="000000"/>
                </a:solidFill>
                <a:uFillTx/>
                <a:latin typeface="Calibri"/>
              </a:rPr>
              <a:t>Pilots by status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barChart>
        <barDir val="col"/>
        <grouping val="clustered"/>
        <varyColors val="0"/>
        <ser>
          <idx val="0"/>
          <order val="0"/>
          <tx>
            <strRef>
              <f>Summary!C15</f>
              <strCache>
                <ptCount val="1"/>
                <pt idx="0">
                  <v>Count</v>
                </pt>
              </strCache>
            </strRef>
          </tx>
          <spPr>
            <a:solidFill xmlns:a="http://schemas.openxmlformats.org/drawingml/2006/main">
              <a:srgbClr val="4bc7e9"/>
            </a:solidFill>
            <a:ln xmlns:a="http://schemas.openxmlformats.org/drawingml/2006/main" w="0">
              <a:noFill/>
              <a:prstDash val="solid"/>
            </a:ln>
          </spPr>
          <invertIfNegative val="0"/>
          <dLbls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uFillTx/>
                    <a:latin typeface="Arial"/>
                  </a:defRPr>
                </a:pPr>
                <a:r>
                  <a:t/>
                </a:r>
              </a:p>
            </txPr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Summary!$B$16:$B$20</f>
              <strCache>
                <ptCount val="5"/>
                <pt idx="0">
                  <v>Planned</v>
                </pt>
                <pt idx="1">
                  <v>In flight</v>
                </pt>
                <pt idx="2">
                  <v>Paused</v>
                </pt>
                <pt idx="3">
                  <v>Complete</v>
                </pt>
                <pt idx="4">
                  <v>Cancelled</v>
                </pt>
              </strCache>
            </strRef>
          </cat>
          <val>
            <numRef>
              <f>Summary!$C$16:$C$20</f>
              <numCache>
                <formatCode>#,##0</formatCode>
                <ptCount val="5"/>
                <pt idx="0">
                  <v>0</v>
                </pt>
                <pt idx="1">
                  <v>2</v>
                </pt>
                <pt idx="2">
                  <v>1</v>
                </pt>
                <pt idx="3">
                  <v>2</v>
                </pt>
                <pt idx="4">
                  <v>0</v>
                </pt>
              </numCache>
            </numRef>
          </val>
        </ser>
        <gapWidth val="150"/>
        <overlap val="0"/>
        <axId val="41735428"/>
        <axId val="45080425"/>
      </barChart>
      <catAx>
        <axId val="41735428"/>
        <scaling>
          <orientation val="minMax"/>
        </scaling>
        <delete val="0"/>
        <axPos val="b"/>
        <numFmt formatCode="General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/>
            </a:r>
          </a:p>
        </txPr>
        <crossAx val="45080425"/>
        <crosses val="autoZero"/>
        <auto val="1"/>
        <lblAlgn val="ctr"/>
        <lblOffset val="100"/>
        <noMultiLvlLbl val="0"/>
      </catAx>
      <valAx>
        <axId val="45080425"/>
        <scaling>
          <orientation val="minMax"/>
        </scaling>
        <delete val="0"/>
        <axPos val="l"/>
        <majorGridlines>
          <spPr>
            <a:ln xmlns:a="http://schemas.openxmlformats.org/drawingml/2006/main" w="9360">
              <a:solidFill>
                <a:srgbClr val="878787"/>
              </a:solidFill>
              <a:prstDash val="solid"/>
              <a:round/>
            </a:ln>
          </spPr>
        </majorGridlines>
        <numFmt formatCode="#,##0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/>
            </a:r>
          </a:p>
        </txPr>
        <crossAx val="41735428"/>
        <crosses val="autoZero"/>
        <crossBetween val="between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300" b="0" strike="noStrike">
                <a:uFillTx/>
                <a:latin typeface="Arial"/>
              </a:defRPr>
            </a:pPr>
            <a:r>
              <a:rPr sz="1800" b="1" strike="noStrike">
                <a:solidFill>
                  <a:srgbClr val="000000"/>
                </a:solidFill>
                <a:uFillTx/>
                <a:latin typeface="Calibri"/>
              </a:rPr>
              <a:t>Pilots by business unit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pieChart>
        <varyColors val="1"/>
        <ser>
          <idx val="0"/>
          <order val="0"/>
          <tx>
            <strRef>
              <f>Summary!H15</f>
              <strCache>
                <ptCount val="1"/>
                <pt idx="0">
                  <v>Count</v>
                </pt>
              </strCache>
            </strRef>
          </tx>
          <spPr>
            <a:solidFill xmlns:a="http://schemas.openxmlformats.org/drawingml/2006/main">
              <a:srgbClr val="4f81bd"/>
            </a:solidFill>
            <a:ln xmlns:a="http://schemas.openxmlformats.org/drawingml/2006/main" w="0">
              <a:noFill/>
              <a:prstDash val="solid"/>
            </a:ln>
          </spPr>
          <explosion val="0"/>
          <dPt>
            <idx val="0"/>
            <spPr>
              <a:solidFill xmlns:a="http://schemas.openxmlformats.org/drawingml/2006/main">
                <a:srgbClr val="4f81bd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0504d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9bbb59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064a2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4bacc6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79646"/>
              </a:solidFill>
              <a:ln xmlns:a="http://schemas.openxmlformats.org/drawingml/2006/main" w="0">
                <a:noFill/>
                <a:prstDash val="solid"/>
              </a:ln>
            </spPr>
          </dPt>
          <dLbls>
            <dLbl>
              <idx val="0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1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2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3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4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5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uFillTx/>
                    <a:latin typeface="Arial"/>
                  </a:defRPr>
                </a:pPr>
                <a:r>
                  <a:t/>
                </a:r>
              </a:p>
            </txPr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Summary!$G$16:$G$21</f>
              <strCache>
                <ptCount val="6"/>
                <pt idx="0">
                  <v>Corporate</v>
                </pt>
                <pt idx="1">
                  <v>Operations</v>
                </pt>
                <pt idx="2">
                  <v>Commercial</v>
                </pt>
                <pt idx="3">
                  <v>Digital</v>
                </pt>
                <pt idx="4">
                  <v>R&amp;D</v>
                </pt>
                <pt idx="5">
                  <v>Supply Chain</v>
                </pt>
              </strCache>
            </strRef>
          </cat>
          <val>
            <numRef>
              <f>Summary!$H$16:$H$21</f>
              <numCache>
                <formatCode>#,##0</formatCode>
                <ptCount val="6"/>
                <pt idx="0">
                  <v>2</v>
                </pt>
                <pt idx="1">
                  <v>1</v>
                </pt>
                <pt idx="2">
                  <v>0</v>
                </pt>
                <pt idx="3">
                  <v>0</v>
                </pt>
                <pt idx="4">
                  <v>0</v>
                </pt>
                <pt idx="5">
                  <v>2</v>
                </pt>
              </numCache>
            </numRef>
          </val>
        </ser>
        <firstSliceAng val="0"/>
      </pieChart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>
              <a:solidFill>
                <a:srgbClr val="000000"/>
              </a:solidFill>
              <a:uFillTx/>
              <a:latin typeface="Calibri"/>
            </a:defRPr>
          </a:pPr>
          <a:r>
            <a:t/>
          </a: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4.pn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twoCellAnchor editAs="oneCell">
    <from>
      <col>1</col>
      <colOff>0</colOff>
      <row>22</row>
      <rowOff>0</rowOff>
    </from>
    <to>
      <col>3</col>
      <colOff>799200</colOff>
      <row>36</row>
      <rowOff>32760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6</col>
      <colOff>0</colOff>
      <row>22</row>
      <rowOff>0</rowOff>
    </from>
    <to>
      <col>8</col>
      <colOff>759240</colOff>
      <row>36</row>
      <rowOff>32760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oneCellAnchor>
    <from>
      <col>0</col>
      <colOff>0</colOff>
      <row>0</row>
      <rowOff>0</rowOff>
    </from>
    <ext cx="1533525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H30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3" customWidth="1" style="24" min="1" max="1"/>
    <col width="26" customWidth="1" style="24" min="2" max="2"/>
    <col width="22" customWidth="1" style="24" min="3" max="4"/>
    <col width="18" customWidth="1" style="24" min="5" max="8"/>
  </cols>
  <sheetData>
    <row r="1" ht="21.75" customHeight="1" s="25">
      <c r="A1" s="26" t="n"/>
      <c r="B1" s="27" t="n"/>
      <c r="C1" s="28" t="inlineStr">
        <is>
          <t>Pilot Project Tracker</t>
        </is>
      </c>
    </row>
    <row r="2" ht="21.75" customHeight="1" s="25">
      <c r="A2" s="27" t="n"/>
      <c r="B2" s="27" t="n"/>
    </row>
    <row r="3" ht="13.5" customHeight="1" s="25">
      <c r="A3" s="27" t="n"/>
      <c r="B3" s="27" t="n"/>
    </row>
    <row r="4" ht="19.5" customHeight="1" s="25">
      <c r="A4" s="29" t="inlineStr">
        <is>
          <t>InnoLead Innovation Toolkit</t>
        </is>
      </c>
    </row>
    <row r="6" ht="21.75" customHeight="1" s="25">
      <c r="A6" s="30" t="inlineStr">
        <is>
          <t>Purpose</t>
        </is>
      </c>
    </row>
    <row r="7" ht="45.75" customHeight="1" s="25">
      <c r="B7" s="31" t="inlineStr">
        <is>
          <t>Give every pilot the same spine: a one-line objective, explicit success criteria, a budget, and a recorded scale-or-stop decision — so pilots end in a decision rather than drifting.</t>
        </is>
      </c>
    </row>
    <row r="9" ht="21.75" customHeight="1" s="25">
      <c r="A9" s="30" t="inlineStr">
        <is>
          <t>How to use this workbook</t>
        </is>
      </c>
    </row>
    <row r="10" ht="30" customHeight="1" s="25">
      <c r="B10" s="32" t="inlineStr">
        <is>
          <t>1.</t>
        </is>
      </c>
      <c r="C10" s="31" t="inlineStr">
        <is>
          <t>Adjust statuses, outcomes, business units and risk levels on the Lists tab.</t>
        </is>
      </c>
    </row>
    <row r="11" ht="30" customHeight="1" s="25">
      <c r="B11" s="32" t="inlineStr">
        <is>
          <t>2.</t>
        </is>
      </c>
      <c r="C11" s="31" t="inlineStr">
        <is>
          <t>Add one row per pilot on the Pilots tab. Write the objective and success criteria before the pilot starts.</t>
        </is>
      </c>
    </row>
    <row r="12" ht="30" customHeight="1" s="25">
      <c r="B12" s="32" t="inlineStr">
        <is>
          <t>3.</t>
        </is>
      </c>
      <c r="C12" s="31" t="inlineStr">
        <is>
          <t>Update Spend to date monthly; budget used % and duration calculate themselves.</t>
        </is>
      </c>
    </row>
    <row r="13" ht="30" customHeight="1" s="25">
      <c r="B13" s="32" t="inlineStr">
        <is>
          <t>4.</t>
        </is>
      </c>
      <c r="C13" s="31" t="inlineStr">
        <is>
          <t>At pilot close, set Criteria met? and Decision. A Scale decision shades green, Stop shades red.</t>
        </is>
      </c>
    </row>
    <row r="14" ht="30" customHeight="1" s="25">
      <c r="B14" s="32" t="inlineStr">
        <is>
          <t>5.</t>
        </is>
      </c>
      <c r="C14" s="31" t="inlineStr">
        <is>
          <t>Pair each completed pilot with the Technology Pilot Postmortem template to capture lessons learned.</t>
        </is>
      </c>
    </row>
    <row r="16" ht="21.75" customHeight="1" s="25">
      <c r="A16" s="30" t="inlineStr">
        <is>
          <t>What is in each tab</t>
        </is>
      </c>
    </row>
    <row r="17" ht="31.5" customHeight="1" s="25">
      <c r="B17" s="33" t="inlineStr">
        <is>
          <t>Tab</t>
        </is>
      </c>
      <c r="C17" s="33" t="inlineStr">
        <is>
          <t>What it does</t>
        </is>
      </c>
      <c r="D17" s="34" t="n"/>
      <c r="E17" s="34" t="n"/>
      <c r="F17" s="34" t="n"/>
      <c r="G17" s="35" t="n"/>
    </row>
    <row r="18" ht="27.75" customHeight="1" s="25">
      <c r="B18" s="36" t="inlineStr">
        <is>
          <t>Instructions</t>
        </is>
      </c>
      <c r="C18" s="31" t="inlineStr">
        <is>
          <t>This page — purpose, workflow and colour key.</t>
        </is>
      </c>
    </row>
    <row r="19" ht="27.75" customHeight="1" s="25">
      <c r="B19" s="36" t="inlineStr">
        <is>
          <t>Pilots</t>
        </is>
      </c>
      <c r="C19" s="31" t="inlineStr">
        <is>
          <t>The pilot register. One row per pilot, 40 rows pre-formatted.</t>
        </is>
      </c>
    </row>
    <row r="20" ht="27.75" customHeight="1" s="25">
      <c r="B20" s="36" t="inlineStr">
        <is>
          <t>Summary</t>
        </is>
      </c>
      <c r="C20" s="31" t="inlineStr">
        <is>
          <t>Counts and budget by status and business unit, plus charts.</t>
        </is>
      </c>
    </row>
    <row r="21" ht="27.75" customHeight="1" s="25">
      <c r="B21" s="36" t="inlineStr">
        <is>
          <t>Lists</t>
        </is>
      </c>
      <c r="C21" s="31" t="inlineStr">
        <is>
          <t>Statuses, outcomes, business units and risk levels.</t>
        </is>
      </c>
    </row>
    <row r="23" ht="21.75" customHeight="1" s="25">
      <c r="A23" s="30" t="inlineStr">
        <is>
          <t>Colour key and notes</t>
        </is>
      </c>
    </row>
    <row r="24" ht="15" customHeight="1" s="25">
      <c r="B24" s="37" t="inlineStr">
        <is>
          <t>Blue text</t>
        </is>
      </c>
      <c r="C24" s="31" t="inlineStr">
        <is>
          <t>You type here (assumptions and data entry)</t>
        </is>
      </c>
    </row>
    <row r="25" ht="15" customHeight="1" s="25">
      <c r="B25" s="32" t="inlineStr">
        <is>
          <t>Black text</t>
        </is>
      </c>
      <c r="C25" s="31" t="inlineStr">
        <is>
          <t>Formula — do not overwrite</t>
        </is>
      </c>
    </row>
    <row r="26" ht="15" customHeight="1" s="25">
      <c r="B26" s="38" t="inlineStr">
        <is>
          <t>Green text</t>
        </is>
      </c>
      <c r="C26" s="31" t="inlineStr">
        <is>
          <t>Pulled from another tab in this workbook</t>
        </is>
      </c>
    </row>
    <row r="28" ht="25.5" customHeight="1" s="25">
      <c r="B28" s="32" t="inlineStr">
        <is>
          <t>•</t>
        </is>
      </c>
      <c r="C28" s="31" t="inlineStr">
        <is>
          <t>A pilot without written success criteria cannot be judged — fill column G before the start date.</t>
        </is>
      </c>
    </row>
    <row r="29" ht="25.5" customHeight="1" s="25">
      <c r="B29" s="32" t="inlineStr">
        <is>
          <t>•</t>
        </is>
      </c>
      <c r="C29" s="31" t="inlineStr">
        <is>
          <t>Budget used % over 100% shades red so overspending pilots surface immediately.</t>
        </is>
      </c>
    </row>
    <row r="30" ht="25.5" customHeight="1" s="25">
      <c r="B30" s="32" t="inlineStr">
        <is>
          <t>•</t>
        </is>
      </c>
      <c r="C30" s="31" t="inlineStr">
        <is>
          <t>Cancelled and Stop outcomes are healthy signals; a portfolio with none is not testing hard enough.</t>
        </is>
      </c>
    </row>
  </sheetData>
  <mergeCells count="23">
    <mergeCell ref="A9:H9"/>
    <mergeCell ref="C30:G30"/>
    <mergeCell ref="C24:G24"/>
    <mergeCell ref="C14:G14"/>
    <mergeCell ref="C1:H3"/>
    <mergeCell ref="A6:H6"/>
    <mergeCell ref="C26:G26"/>
    <mergeCell ref="C29:G29"/>
    <mergeCell ref="C20:G20"/>
    <mergeCell ref="C10:G10"/>
    <mergeCell ref="A16:H16"/>
    <mergeCell ref="C25:G25"/>
    <mergeCell ref="C21:G21"/>
    <mergeCell ref="C12:G12"/>
    <mergeCell ref="C11:G11"/>
    <mergeCell ref="A23:H23"/>
    <mergeCell ref="B7:G7"/>
    <mergeCell ref="C17:G17"/>
    <mergeCell ref="A4:H4"/>
    <mergeCell ref="C28:G28"/>
    <mergeCell ref="C19:G19"/>
    <mergeCell ref="C13:G13"/>
    <mergeCell ref="C18:G18"/>
  </mergeCells>
  <printOptions horizontalCentered="1" verticalCentered="0" headings="0" gridLines="0" gridLinesSet="1"/>
  <pageMargins left="0.75" right="0.75" top="1" bottom="1" header="0.511811023622047" footer="0.5"/>
  <pageSetup orientation="portrait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E1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26" customWidth="1" style="24" min="1" max="5"/>
  </cols>
  <sheetData>
    <row r="1" ht="21.75" customHeight="1" s="25">
      <c r="A1" s="26" t="n"/>
      <c r="B1" s="27" t="n"/>
      <c r="C1" s="28" t="inlineStr">
        <is>
          <t>Reference Lists</t>
        </is>
      </c>
    </row>
    <row r="2" ht="21.75" customHeight="1" s="25">
      <c r="A2" s="27" t="n"/>
      <c r="B2" s="27" t="n"/>
    </row>
    <row r="3" ht="13.5" customHeight="1" s="25">
      <c r="A3" s="27" t="n"/>
      <c r="B3" s="27" t="n"/>
    </row>
    <row r="4" ht="19.5" customHeight="1" s="25">
      <c r="A4" s="29" t="inlineStr">
        <is>
          <t>Edit these values to fit your organisation — dropdowns update automatically</t>
        </is>
      </c>
    </row>
    <row r="6" ht="15" customHeight="1" s="25">
      <c r="A6" s="39" t="inlineStr">
        <is>
          <t>Pilot Status</t>
        </is>
      </c>
      <c r="B6" s="39" t="inlineStr">
        <is>
          <t>Outcome</t>
        </is>
      </c>
      <c r="C6" s="39" t="inlineStr">
        <is>
          <t>Business Unit</t>
        </is>
      </c>
      <c r="D6" s="39" t="inlineStr">
        <is>
          <t>Risk</t>
        </is>
      </c>
      <c r="E6" s="39" t="inlineStr">
        <is>
          <t>Success Met</t>
        </is>
      </c>
    </row>
    <row r="7" ht="15" customHeight="1" s="25">
      <c r="A7" s="40" t="inlineStr">
        <is>
          <t>Planned</t>
        </is>
      </c>
      <c r="B7" s="40" t="inlineStr">
        <is>
          <t>Pending</t>
        </is>
      </c>
      <c r="C7" s="40" t="inlineStr">
        <is>
          <t>Corporate</t>
        </is>
      </c>
      <c r="D7" s="40" t="inlineStr">
        <is>
          <t>Low</t>
        </is>
      </c>
      <c r="E7" s="40" t="inlineStr">
        <is>
          <t>Pending</t>
        </is>
      </c>
    </row>
    <row r="8" ht="15" customHeight="1" s="25">
      <c r="A8" s="40" t="inlineStr">
        <is>
          <t>In flight</t>
        </is>
      </c>
      <c r="B8" s="40" t="inlineStr">
        <is>
          <t>Scale</t>
        </is>
      </c>
      <c r="C8" s="40" t="inlineStr">
        <is>
          <t>Operations</t>
        </is>
      </c>
      <c r="D8" s="40" t="inlineStr">
        <is>
          <t>Medium</t>
        </is>
      </c>
      <c r="E8" s="40" t="inlineStr">
        <is>
          <t>Yes</t>
        </is>
      </c>
    </row>
    <row r="9" ht="15" customHeight="1" s="25">
      <c r="A9" s="40" t="inlineStr">
        <is>
          <t>Paused</t>
        </is>
      </c>
      <c r="B9" s="40" t="inlineStr">
        <is>
          <t>Extend</t>
        </is>
      </c>
      <c r="C9" s="40" t="inlineStr">
        <is>
          <t>Commercial</t>
        </is>
      </c>
      <c r="D9" s="40" t="inlineStr">
        <is>
          <t>High</t>
        </is>
      </c>
      <c r="E9" s="40" t="inlineStr">
        <is>
          <t>Partially</t>
        </is>
      </c>
    </row>
    <row r="10" ht="15" customHeight="1" s="25">
      <c r="A10" s="40" t="inlineStr">
        <is>
          <t>Complete</t>
        </is>
      </c>
      <c r="B10" s="40" t="inlineStr">
        <is>
          <t>Stop</t>
        </is>
      </c>
      <c r="C10" s="40" t="inlineStr">
        <is>
          <t>Digital</t>
        </is>
      </c>
      <c r="E10" s="40" t="inlineStr">
        <is>
          <t>No</t>
        </is>
      </c>
    </row>
    <row r="11" ht="15" customHeight="1" s="25">
      <c r="A11" s="40" t="inlineStr">
        <is>
          <t>Cancelled</t>
        </is>
      </c>
      <c r="B11" s="40" t="inlineStr">
        <is>
          <t>Inconclusive</t>
        </is>
      </c>
      <c r="C11" s="40" t="inlineStr">
        <is>
          <t>R&amp;D</t>
        </is>
      </c>
    </row>
    <row r="12" ht="15" customHeight="1" s="25">
      <c r="C12" s="40" t="inlineStr">
        <is>
          <t>Supply Chain</t>
        </is>
      </c>
    </row>
  </sheetData>
  <mergeCells count="2">
    <mergeCell ref="C1:E3"/>
    <mergeCell ref="A4:E4"/>
  </mergeCells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R4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59765625" defaultRowHeight="15" customHeight="1" zeroHeight="0" outlineLevelRow="0"/>
  <cols>
    <col width="9" customWidth="1" style="24" min="1" max="1"/>
    <col width="30" customWidth="1" style="24" min="2" max="2"/>
    <col width="20" customWidth="1" style="24" min="3" max="3"/>
    <col width="16" customWidth="1" style="24" min="4" max="5"/>
    <col width="34" customWidth="1" style="24" min="6" max="6"/>
    <col width="30" customWidth="1" style="24" min="7" max="7"/>
    <col width="12" customWidth="1" style="24" min="8" max="9"/>
    <col width="13" customWidth="1" style="24" min="10" max="10"/>
    <col width="11" customWidth="1" style="24" min="11" max="11"/>
    <col width="14" customWidth="1" style="24" min="12" max="12"/>
    <col width="15" customWidth="1" style="24" min="13" max="13"/>
    <col width="13" customWidth="1" style="24" min="14" max="14"/>
    <col width="14" customWidth="1" style="24" min="15" max="15"/>
    <col width="13" customWidth="1" style="24" min="16" max="16"/>
    <col width="14" customWidth="1" style="24" min="17" max="17"/>
    <col width="28" customWidth="1" style="24" min="18" max="18"/>
  </cols>
  <sheetData>
    <row r="1" ht="21.75" customHeight="1" s="25">
      <c r="A1" s="26" t="n"/>
      <c r="B1" s="27" t="n"/>
      <c r="C1" s="28" t="inlineStr">
        <is>
          <t>Pilot Project Tracker</t>
        </is>
      </c>
    </row>
    <row r="2" ht="21.75" customHeight="1" s="25">
      <c r="A2" s="27" t="n"/>
      <c r="B2" s="27" t="n"/>
    </row>
    <row r="3" ht="13.5" customHeight="1" s="25">
      <c r="A3" s="27" t="n"/>
      <c r="B3" s="27" t="n"/>
    </row>
    <row r="4" ht="19.5" customHeight="1" s="25">
      <c r="A4" s="29" t="inlineStr">
        <is>
          <t>Track pilot objectives, milestones, budget and outcomes through to a scale-or-stop decision</t>
        </is>
      </c>
    </row>
    <row r="6" ht="31.5" customHeight="1" s="25">
      <c r="A6" s="33" t="inlineStr">
        <is>
          <t>ID</t>
        </is>
      </c>
      <c r="B6" s="33" t="inlineStr">
        <is>
          <t>Pilot name</t>
        </is>
      </c>
      <c r="C6" s="33" t="inlineStr">
        <is>
          <t>Partner / vendor</t>
        </is>
      </c>
      <c r="D6" s="33" t="inlineStr">
        <is>
          <t>Business unit</t>
        </is>
      </c>
      <c r="E6" s="33" t="inlineStr">
        <is>
          <t>Pilot owner</t>
        </is>
      </c>
      <c r="F6" s="33" t="inlineStr">
        <is>
          <t>Objective (one line)</t>
        </is>
      </c>
      <c r="G6" s="33" t="inlineStr">
        <is>
          <t>Success criteria</t>
        </is>
      </c>
      <c r="H6" s="33" t="inlineStr">
        <is>
          <t>Start date</t>
        </is>
      </c>
      <c r="I6" s="33" t="inlineStr">
        <is>
          <t>End date</t>
        </is>
      </c>
      <c r="J6" s="33" t="inlineStr">
        <is>
          <t>Status</t>
        </is>
      </c>
      <c r="K6" s="33" t="inlineStr">
        <is>
          <t>Risk</t>
        </is>
      </c>
      <c r="L6" s="33" t="inlineStr">
        <is>
          <t>Budget ($)</t>
        </is>
      </c>
      <c r="M6" s="33" t="inlineStr">
        <is>
          <t>Spend to date ($)</t>
        </is>
      </c>
      <c r="N6" s="33" t="inlineStr">
        <is>
          <t>Budget used %</t>
        </is>
      </c>
      <c r="O6" s="33" t="inlineStr">
        <is>
          <t>Duration (days)</t>
        </is>
      </c>
      <c r="P6" s="33" t="inlineStr">
        <is>
          <t>Criteria met?</t>
        </is>
      </c>
      <c r="Q6" s="33" t="inlineStr">
        <is>
          <t>Decision</t>
        </is>
      </c>
      <c r="R6" s="33" t="inlineStr">
        <is>
          <t>Next step</t>
        </is>
      </c>
    </row>
    <row r="7" ht="15" customHeight="1" s="25">
      <c r="A7" s="41">
        <f>IF(B7="","","PLT-"&amp;TEXT(ROW()-6,"000"))</f>
        <v/>
      </c>
      <c r="B7" s="40" t="inlineStr">
        <is>
          <t>Vision QA line 3</t>
        </is>
      </c>
      <c r="C7" s="40" t="inlineStr">
        <is>
          <t>Northlight Vision</t>
        </is>
      </c>
      <c r="D7" s="40" t="inlineStr">
        <is>
          <t>Operations</t>
        </is>
      </c>
      <c r="E7" s="40" t="inlineStr">
        <is>
          <t>P. Ibrahim</t>
        </is>
      </c>
      <c r="F7" s="40" t="inlineStr">
        <is>
          <t>Cut false-reject rate on line 3</t>
        </is>
      </c>
      <c r="G7" s="40" t="inlineStr">
        <is>
          <t>False rejects down 30%</t>
        </is>
      </c>
      <c r="H7" s="42" t="n">
        <v>46083</v>
      </c>
      <c r="I7" s="42" t="n">
        <v>46262</v>
      </c>
      <c r="J7" s="40" t="inlineStr">
        <is>
          <t>In flight</t>
        </is>
      </c>
      <c r="K7" s="40" t="inlineStr">
        <is>
          <t>Medium</t>
        </is>
      </c>
      <c r="L7" s="43" t="n">
        <v>85000</v>
      </c>
      <c r="M7" s="43" t="n">
        <v>41000</v>
      </c>
      <c r="N7" s="44">
        <f>IF(N($L7)=0,"",$M7/$L7)</f>
        <v/>
      </c>
      <c r="O7" s="45">
        <f>IF(OR($H7="",$I7=""),"",$I7-$H7)</f>
        <v/>
      </c>
      <c r="P7" s="40" t="inlineStr">
        <is>
          <t>Pending</t>
        </is>
      </c>
      <c r="Q7" s="40" t="inlineStr">
        <is>
          <t>Pending</t>
        </is>
      </c>
      <c r="R7" s="40" t="inlineStr">
        <is>
          <t>Mid-pilot review 14 July</t>
        </is>
      </c>
    </row>
    <row r="8" ht="15" customHeight="1" s="25">
      <c r="A8" s="41">
        <f>IF(B8="","","PLT-"&amp;TEXT(ROW()-6,"000"))</f>
        <v/>
      </c>
      <c r="B8" s="40" t="inlineStr">
        <is>
          <t>Warehouse autonomous pick</t>
        </is>
      </c>
      <c r="C8" s="40" t="inlineStr">
        <is>
          <t>Corvus Robotics</t>
        </is>
      </c>
      <c r="D8" s="40" t="inlineStr">
        <is>
          <t>Supply Chain</t>
        </is>
      </c>
      <c r="E8" s="40" t="inlineStr">
        <is>
          <t>A. Dubois</t>
        </is>
      </c>
      <c r="F8" s="40" t="inlineStr">
        <is>
          <t>Test pick throughput uplift</t>
        </is>
      </c>
      <c r="G8" s="40" t="inlineStr">
        <is>
          <t>Picks/hour up 20%</t>
        </is>
      </c>
      <c r="H8" s="42" t="n">
        <v>46034</v>
      </c>
      <c r="I8" s="42" t="n">
        <v>46172</v>
      </c>
      <c r="J8" s="40" t="inlineStr">
        <is>
          <t>Complete</t>
        </is>
      </c>
      <c r="K8" s="40" t="inlineStr">
        <is>
          <t>Low</t>
        </is>
      </c>
      <c r="L8" s="43" t="n">
        <v>95000</v>
      </c>
      <c r="M8" s="43" t="n">
        <v>92000</v>
      </c>
      <c r="N8" s="44">
        <f>IF(N($L8)=0,"",$M8/$L8)</f>
        <v/>
      </c>
      <c r="O8" s="45">
        <f>IF(OR($H8="",$I8=""),"",$I8-$H8)</f>
        <v/>
      </c>
      <c r="P8" s="40" t="inlineStr">
        <is>
          <t>Yes</t>
        </is>
      </c>
      <c r="Q8" s="40" t="inlineStr">
        <is>
          <t>Scale</t>
        </is>
      </c>
      <c r="R8" s="40" t="inlineStr">
        <is>
          <t>Business case to Q3 gate</t>
        </is>
      </c>
    </row>
    <row r="9" ht="15" customHeight="1" s="25">
      <c r="A9" s="41">
        <f>IF(B9="","","PLT-"&amp;TEXT(ROW()-6,"000"))</f>
        <v/>
      </c>
      <c r="B9" s="40" t="inlineStr">
        <is>
          <t>Smart metering retrofit</t>
        </is>
      </c>
      <c r="C9" s="40" t="inlineStr">
        <is>
          <t>GridSense</t>
        </is>
      </c>
      <c r="D9" s="40" t="inlineStr">
        <is>
          <t>Corporate</t>
        </is>
      </c>
      <c r="E9" s="40" t="inlineStr">
        <is>
          <t>R. Chen</t>
        </is>
      </c>
      <c r="F9" s="40" t="inlineStr">
        <is>
          <t>Validate energy savings at 3 sites</t>
        </is>
      </c>
      <c r="G9" s="40" t="inlineStr">
        <is>
          <t>Energy use down 8%</t>
        </is>
      </c>
      <c r="H9" s="42" t="n">
        <v>45936</v>
      </c>
      <c r="I9" s="42" t="n">
        <v>46080</v>
      </c>
      <c r="J9" s="40" t="inlineStr">
        <is>
          <t>Complete</t>
        </is>
      </c>
      <c r="K9" s="40" t="inlineStr">
        <is>
          <t>Low</t>
        </is>
      </c>
      <c r="L9" s="43" t="n">
        <v>60000</v>
      </c>
      <c r="M9" s="43" t="n">
        <v>58000</v>
      </c>
      <c r="N9" s="44">
        <f>IF(N($L9)=0,"",$M9/$L9)</f>
        <v/>
      </c>
      <c r="O9" s="45">
        <f>IF(OR($H9="",$I9=""),"",$I9-$H9)</f>
        <v/>
      </c>
      <c r="P9" s="40" t="inlineStr">
        <is>
          <t>Partially</t>
        </is>
      </c>
      <c r="Q9" s="40" t="inlineStr">
        <is>
          <t>Extend</t>
        </is>
      </c>
      <c r="R9" s="40" t="inlineStr">
        <is>
          <t>Extend to 6 more sites</t>
        </is>
      </c>
    </row>
    <row r="10" ht="15" customHeight="1" s="25">
      <c r="A10" s="41">
        <f>IF(B10="","","PLT-"&amp;TEXT(ROW()-6,"000"))</f>
        <v/>
      </c>
      <c r="B10" s="40" t="inlineStr">
        <is>
          <t>Contract review assistant</t>
        </is>
      </c>
      <c r="C10" s="40" t="inlineStr">
        <is>
          <t>Internal</t>
        </is>
      </c>
      <c r="D10" s="40" t="inlineStr">
        <is>
          <t>Corporate</t>
        </is>
      </c>
      <c r="E10" s="40" t="inlineStr">
        <is>
          <t>J. Silva</t>
        </is>
      </c>
      <c r="F10" s="40" t="inlineStr">
        <is>
          <t>Reduce contract turnaround time</t>
        </is>
      </c>
      <c r="G10" s="40" t="inlineStr">
        <is>
          <t>Turnaround under 5 days</t>
        </is>
      </c>
      <c r="H10" s="42" t="n">
        <v>46125</v>
      </c>
      <c r="I10" s="42" t="n">
        <v>46295</v>
      </c>
      <c r="J10" s="40" t="inlineStr">
        <is>
          <t>In flight</t>
        </is>
      </c>
      <c r="K10" s="40" t="inlineStr">
        <is>
          <t>High</t>
        </is>
      </c>
      <c r="L10" s="43" t="n">
        <v>70000</v>
      </c>
      <c r="M10" s="43" t="n">
        <v>24000</v>
      </c>
      <c r="N10" s="44">
        <f>IF(N($L10)=0,"",$M10/$L10)</f>
        <v/>
      </c>
      <c r="O10" s="45">
        <f>IF(OR($H10="",$I10=""),"",$I10-$H10)</f>
        <v/>
      </c>
      <c r="P10" s="40" t="inlineStr">
        <is>
          <t>Pending</t>
        </is>
      </c>
      <c r="Q10" s="40" t="inlineStr">
        <is>
          <t>Pending</t>
        </is>
      </c>
      <c r="R10" s="40" t="inlineStr">
        <is>
          <t>Data protection review</t>
        </is>
      </c>
    </row>
    <row r="11" ht="15" customHeight="1" s="25">
      <c r="A11" s="41">
        <f>IF(B11="","","PLT-"&amp;TEXT(ROW()-6,"000"))</f>
        <v/>
      </c>
      <c r="B11" s="40" t="inlineStr">
        <is>
          <t>Recycled pallet loop</t>
        </is>
      </c>
      <c r="C11" s="40" t="inlineStr">
        <is>
          <t>Berg Logistics</t>
        </is>
      </c>
      <c r="D11" s="40" t="inlineStr">
        <is>
          <t>Supply Chain</t>
        </is>
      </c>
      <c r="E11" s="40" t="inlineStr">
        <is>
          <t>K. Berg</t>
        </is>
      </c>
      <c r="F11" s="40" t="inlineStr">
        <is>
          <t>Prove closed-loop pallet economics</t>
        </is>
      </c>
      <c r="G11" s="40" t="inlineStr">
        <is>
          <t>Cost per trip down 12%</t>
        </is>
      </c>
      <c r="H11" s="42" t="n">
        <v>46069</v>
      </c>
      <c r="I11" s="42" t="n">
        <v>46203</v>
      </c>
      <c r="J11" s="40" t="inlineStr">
        <is>
          <t>Paused</t>
        </is>
      </c>
      <c r="K11" s="40" t="inlineStr">
        <is>
          <t>High</t>
        </is>
      </c>
      <c r="L11" s="43" t="n">
        <v>45000</v>
      </c>
      <c r="M11" s="43" t="n">
        <v>19000</v>
      </c>
      <c r="N11" s="44">
        <f>IF(N($L11)=0,"",$M11/$L11)</f>
        <v/>
      </c>
      <c r="O11" s="45">
        <f>IF(OR($H11="",$I11=""),"",$I11-$H11)</f>
        <v/>
      </c>
      <c r="P11" s="40" t="inlineStr">
        <is>
          <t>Pending</t>
        </is>
      </c>
      <c r="Q11" s="40" t="inlineStr">
        <is>
          <t>Pending</t>
        </is>
      </c>
      <c r="R11" s="40" t="inlineStr">
        <is>
          <t>Awaiting supplier capacity</t>
        </is>
      </c>
    </row>
    <row r="12" ht="15" customHeight="1" s="25">
      <c r="A12" s="41">
        <f>IF(B12="","","PLT-"&amp;TEXT(ROW()-6,"000"))</f>
        <v/>
      </c>
      <c r="B12" s="40" t="n"/>
      <c r="C12" s="40" t="n"/>
      <c r="D12" s="40" t="n"/>
      <c r="E12" s="40" t="n"/>
      <c r="F12" s="40" t="n"/>
      <c r="G12" s="40" t="n"/>
      <c r="H12" s="42" t="n"/>
      <c r="I12" s="42" t="n"/>
      <c r="J12" s="40" t="n"/>
      <c r="K12" s="40" t="n"/>
      <c r="L12" s="43" t="n"/>
      <c r="M12" s="43" t="n"/>
      <c r="N12" s="44">
        <f>IF(N($L12)=0,"",$M12/$L12)</f>
        <v/>
      </c>
      <c r="O12" s="45">
        <f>IF(OR($H12="",$I12=""),"",$I12-$H12)</f>
        <v/>
      </c>
      <c r="P12" s="40" t="n"/>
      <c r="Q12" s="40" t="n"/>
      <c r="R12" s="40" t="n"/>
    </row>
    <row r="13" ht="15" customHeight="1" s="25">
      <c r="A13" s="41">
        <f>IF(B13="","","PLT-"&amp;TEXT(ROW()-6,"000"))</f>
        <v/>
      </c>
      <c r="B13" s="40" t="n"/>
      <c r="C13" s="40" t="n"/>
      <c r="D13" s="40" t="n"/>
      <c r="E13" s="40" t="n"/>
      <c r="F13" s="40" t="n"/>
      <c r="G13" s="40" t="n"/>
      <c r="H13" s="42" t="n"/>
      <c r="I13" s="42" t="n"/>
      <c r="J13" s="40" t="n"/>
      <c r="K13" s="40" t="n"/>
      <c r="L13" s="43" t="n"/>
      <c r="M13" s="43" t="n"/>
      <c r="N13" s="44">
        <f>IF(N($L13)=0,"",$M13/$L13)</f>
        <v/>
      </c>
      <c r="O13" s="45">
        <f>IF(OR($H13="",$I13=""),"",$I13-$H13)</f>
        <v/>
      </c>
      <c r="P13" s="40" t="n"/>
      <c r="Q13" s="40" t="n"/>
      <c r="R13" s="40" t="n"/>
    </row>
    <row r="14" ht="15" customHeight="1" s="25">
      <c r="A14" s="41">
        <f>IF(B14="","","PLT-"&amp;TEXT(ROW()-6,"000"))</f>
        <v/>
      </c>
      <c r="B14" s="40" t="n"/>
      <c r="C14" s="40" t="n"/>
      <c r="D14" s="40" t="n"/>
      <c r="E14" s="40" t="n"/>
      <c r="F14" s="40" t="n"/>
      <c r="G14" s="40" t="n"/>
      <c r="H14" s="42" t="n"/>
      <c r="I14" s="42" t="n"/>
      <c r="J14" s="40" t="n"/>
      <c r="K14" s="40" t="n"/>
      <c r="L14" s="43" t="n"/>
      <c r="M14" s="43" t="n"/>
      <c r="N14" s="44">
        <f>IF(N($L14)=0,"",$M14/$L14)</f>
        <v/>
      </c>
      <c r="O14" s="45">
        <f>IF(OR($H14="",$I14=""),"",$I14-$H14)</f>
        <v/>
      </c>
      <c r="P14" s="40" t="n"/>
      <c r="Q14" s="40" t="n"/>
      <c r="R14" s="40" t="n"/>
    </row>
    <row r="15" ht="15" customHeight="1" s="25">
      <c r="A15" s="41">
        <f>IF(B15="","","PLT-"&amp;TEXT(ROW()-6,"000"))</f>
        <v/>
      </c>
      <c r="B15" s="40" t="n"/>
      <c r="C15" s="40" t="n"/>
      <c r="D15" s="40" t="n"/>
      <c r="E15" s="40" t="n"/>
      <c r="F15" s="40" t="n"/>
      <c r="G15" s="40" t="n"/>
      <c r="H15" s="42" t="n"/>
      <c r="I15" s="42" t="n"/>
      <c r="J15" s="40" t="n"/>
      <c r="K15" s="40" t="n"/>
      <c r="L15" s="43" t="n"/>
      <c r="M15" s="43" t="n"/>
      <c r="N15" s="44">
        <f>IF(N($L15)=0,"",$M15/$L15)</f>
        <v/>
      </c>
      <c r="O15" s="45">
        <f>IF(OR($H15="",$I15=""),"",$I15-$H15)</f>
        <v/>
      </c>
      <c r="P15" s="40" t="n"/>
      <c r="Q15" s="40" t="n"/>
      <c r="R15" s="40" t="n"/>
    </row>
    <row r="16" ht="15" customHeight="1" s="25">
      <c r="A16" s="41">
        <f>IF(B16="","","PLT-"&amp;TEXT(ROW()-6,"000"))</f>
        <v/>
      </c>
      <c r="B16" s="40" t="n"/>
      <c r="C16" s="40" t="n"/>
      <c r="D16" s="40" t="n"/>
      <c r="E16" s="40" t="n"/>
      <c r="F16" s="40" t="n"/>
      <c r="G16" s="40" t="n"/>
      <c r="H16" s="42" t="n"/>
      <c r="I16" s="42" t="n"/>
      <c r="J16" s="40" t="n"/>
      <c r="K16" s="40" t="n"/>
      <c r="L16" s="43" t="n"/>
      <c r="M16" s="43" t="n"/>
      <c r="N16" s="44">
        <f>IF(N($L16)=0,"",$M16/$L16)</f>
        <v/>
      </c>
      <c r="O16" s="45">
        <f>IF(OR($H16="",$I16=""),"",$I16-$H16)</f>
        <v/>
      </c>
      <c r="P16" s="40" t="n"/>
      <c r="Q16" s="40" t="n"/>
      <c r="R16" s="40" t="n"/>
    </row>
    <row r="17" ht="15" customHeight="1" s="25">
      <c r="A17" s="41">
        <f>IF(B17="","","PLT-"&amp;TEXT(ROW()-6,"000"))</f>
        <v/>
      </c>
      <c r="B17" s="40" t="n"/>
      <c r="C17" s="40" t="n"/>
      <c r="D17" s="40" t="n"/>
      <c r="E17" s="40" t="n"/>
      <c r="F17" s="40" t="n"/>
      <c r="G17" s="40" t="n"/>
      <c r="H17" s="42" t="n"/>
      <c r="I17" s="42" t="n"/>
      <c r="J17" s="40" t="n"/>
      <c r="K17" s="40" t="n"/>
      <c r="L17" s="43" t="n"/>
      <c r="M17" s="43" t="n"/>
      <c r="N17" s="44">
        <f>IF(N($L17)=0,"",$M17/$L17)</f>
        <v/>
      </c>
      <c r="O17" s="45">
        <f>IF(OR($H17="",$I17=""),"",$I17-$H17)</f>
        <v/>
      </c>
      <c r="P17" s="40" t="n"/>
      <c r="Q17" s="40" t="n"/>
      <c r="R17" s="40" t="n"/>
    </row>
    <row r="18" ht="15" customHeight="1" s="25">
      <c r="A18" s="41">
        <f>IF(B18="","","PLT-"&amp;TEXT(ROW()-6,"000"))</f>
        <v/>
      </c>
      <c r="B18" s="40" t="n"/>
      <c r="C18" s="40" t="n"/>
      <c r="D18" s="40" t="n"/>
      <c r="E18" s="40" t="n"/>
      <c r="F18" s="40" t="n"/>
      <c r="G18" s="40" t="n"/>
      <c r="H18" s="42" t="n"/>
      <c r="I18" s="42" t="n"/>
      <c r="J18" s="40" t="n"/>
      <c r="K18" s="40" t="n"/>
      <c r="L18" s="43" t="n"/>
      <c r="M18" s="43" t="n"/>
      <c r="N18" s="44">
        <f>IF(N($L18)=0,"",$M18/$L18)</f>
        <v/>
      </c>
      <c r="O18" s="45">
        <f>IF(OR($H18="",$I18=""),"",$I18-$H18)</f>
        <v/>
      </c>
      <c r="P18" s="40" t="n"/>
      <c r="Q18" s="40" t="n"/>
      <c r="R18" s="40" t="n"/>
    </row>
    <row r="19" ht="15" customHeight="1" s="25">
      <c r="A19" s="41">
        <f>IF(B19="","","PLT-"&amp;TEXT(ROW()-6,"000"))</f>
        <v/>
      </c>
      <c r="B19" s="40" t="n"/>
      <c r="C19" s="40" t="n"/>
      <c r="D19" s="40" t="n"/>
      <c r="E19" s="40" t="n"/>
      <c r="F19" s="40" t="n"/>
      <c r="G19" s="40" t="n"/>
      <c r="H19" s="42" t="n"/>
      <c r="I19" s="42" t="n"/>
      <c r="J19" s="40" t="n"/>
      <c r="K19" s="40" t="n"/>
      <c r="L19" s="43" t="n"/>
      <c r="M19" s="43" t="n"/>
      <c r="N19" s="44">
        <f>IF(N($L19)=0,"",$M19/$L19)</f>
        <v/>
      </c>
      <c r="O19" s="45">
        <f>IF(OR($H19="",$I19=""),"",$I19-$H19)</f>
        <v/>
      </c>
      <c r="P19" s="40" t="n"/>
      <c r="Q19" s="40" t="n"/>
      <c r="R19" s="40" t="n"/>
    </row>
    <row r="20" ht="15" customHeight="1" s="25">
      <c r="A20" s="41">
        <f>IF(B20="","","PLT-"&amp;TEXT(ROW()-6,"000"))</f>
        <v/>
      </c>
      <c r="B20" s="40" t="n"/>
      <c r="C20" s="40" t="n"/>
      <c r="D20" s="40" t="n"/>
      <c r="E20" s="40" t="n"/>
      <c r="F20" s="40" t="n"/>
      <c r="G20" s="40" t="n"/>
      <c r="H20" s="42" t="n"/>
      <c r="I20" s="42" t="n"/>
      <c r="J20" s="40" t="n"/>
      <c r="K20" s="40" t="n"/>
      <c r="L20" s="43" t="n"/>
      <c r="M20" s="43" t="n"/>
      <c r="N20" s="44">
        <f>IF(N($L20)=0,"",$M20/$L20)</f>
        <v/>
      </c>
      <c r="O20" s="45">
        <f>IF(OR($H20="",$I20=""),"",$I20-$H20)</f>
        <v/>
      </c>
      <c r="P20" s="40" t="n"/>
      <c r="Q20" s="40" t="n"/>
      <c r="R20" s="40" t="n"/>
    </row>
    <row r="21" ht="15" customHeight="1" s="25">
      <c r="A21" s="41">
        <f>IF(B21="","","PLT-"&amp;TEXT(ROW()-6,"000"))</f>
        <v/>
      </c>
      <c r="B21" s="40" t="n"/>
      <c r="C21" s="40" t="n"/>
      <c r="D21" s="40" t="n"/>
      <c r="E21" s="40" t="n"/>
      <c r="F21" s="40" t="n"/>
      <c r="G21" s="40" t="n"/>
      <c r="H21" s="42" t="n"/>
      <c r="I21" s="42" t="n"/>
      <c r="J21" s="40" t="n"/>
      <c r="K21" s="40" t="n"/>
      <c r="L21" s="43" t="n"/>
      <c r="M21" s="43" t="n"/>
      <c r="N21" s="44">
        <f>IF(N($L21)=0,"",$M21/$L21)</f>
        <v/>
      </c>
      <c r="O21" s="45">
        <f>IF(OR($H21="",$I21=""),"",$I21-$H21)</f>
        <v/>
      </c>
      <c r="P21" s="40" t="n"/>
      <c r="Q21" s="40" t="n"/>
      <c r="R21" s="40" t="n"/>
    </row>
    <row r="22" ht="15" customHeight="1" s="25">
      <c r="A22" s="41">
        <f>IF(B22="","","PLT-"&amp;TEXT(ROW()-6,"000"))</f>
        <v/>
      </c>
      <c r="B22" s="40" t="n"/>
      <c r="C22" s="40" t="n"/>
      <c r="D22" s="40" t="n"/>
      <c r="E22" s="40" t="n"/>
      <c r="F22" s="40" t="n"/>
      <c r="G22" s="40" t="n"/>
      <c r="H22" s="42" t="n"/>
      <c r="I22" s="42" t="n"/>
      <c r="J22" s="40" t="n"/>
      <c r="K22" s="40" t="n"/>
      <c r="L22" s="43" t="n"/>
      <c r="M22" s="43" t="n"/>
      <c r="N22" s="44">
        <f>IF(N($L22)=0,"",$M22/$L22)</f>
        <v/>
      </c>
      <c r="O22" s="45">
        <f>IF(OR($H22="",$I22=""),"",$I22-$H22)</f>
        <v/>
      </c>
      <c r="P22" s="40" t="n"/>
      <c r="Q22" s="40" t="n"/>
      <c r="R22" s="40" t="n"/>
    </row>
    <row r="23" ht="15" customHeight="1" s="25">
      <c r="A23" s="41">
        <f>IF(B23="","","PLT-"&amp;TEXT(ROW()-6,"000"))</f>
        <v/>
      </c>
      <c r="B23" s="40" t="n"/>
      <c r="C23" s="40" t="n"/>
      <c r="D23" s="40" t="n"/>
      <c r="E23" s="40" t="n"/>
      <c r="F23" s="40" t="n"/>
      <c r="G23" s="40" t="n"/>
      <c r="H23" s="42" t="n"/>
      <c r="I23" s="42" t="n"/>
      <c r="J23" s="40" t="n"/>
      <c r="K23" s="40" t="n"/>
      <c r="L23" s="43" t="n"/>
      <c r="M23" s="43" t="n"/>
      <c r="N23" s="44">
        <f>IF(N($L23)=0,"",$M23/$L23)</f>
        <v/>
      </c>
      <c r="O23" s="45">
        <f>IF(OR($H23="",$I23=""),"",$I23-$H23)</f>
        <v/>
      </c>
      <c r="P23" s="40" t="n"/>
      <c r="Q23" s="40" t="n"/>
      <c r="R23" s="40" t="n"/>
    </row>
    <row r="24" ht="15" customHeight="1" s="25">
      <c r="A24" s="41">
        <f>IF(B24="","","PLT-"&amp;TEXT(ROW()-6,"000"))</f>
        <v/>
      </c>
      <c r="B24" s="40" t="n"/>
      <c r="C24" s="40" t="n"/>
      <c r="D24" s="40" t="n"/>
      <c r="E24" s="40" t="n"/>
      <c r="F24" s="40" t="n"/>
      <c r="G24" s="40" t="n"/>
      <c r="H24" s="42" t="n"/>
      <c r="I24" s="42" t="n"/>
      <c r="J24" s="40" t="n"/>
      <c r="K24" s="40" t="n"/>
      <c r="L24" s="43" t="n"/>
      <c r="M24" s="43" t="n"/>
      <c r="N24" s="44">
        <f>IF(N($L24)=0,"",$M24/$L24)</f>
        <v/>
      </c>
      <c r="O24" s="45">
        <f>IF(OR($H24="",$I24=""),"",$I24-$H24)</f>
        <v/>
      </c>
      <c r="P24" s="40" t="n"/>
      <c r="Q24" s="40" t="n"/>
      <c r="R24" s="40" t="n"/>
    </row>
    <row r="25" ht="15" customHeight="1" s="25">
      <c r="A25" s="41">
        <f>IF(B25="","","PLT-"&amp;TEXT(ROW()-6,"000"))</f>
        <v/>
      </c>
      <c r="B25" s="40" t="n"/>
      <c r="C25" s="40" t="n"/>
      <c r="D25" s="40" t="n"/>
      <c r="E25" s="40" t="n"/>
      <c r="F25" s="40" t="n"/>
      <c r="G25" s="40" t="n"/>
      <c r="H25" s="42" t="n"/>
      <c r="I25" s="42" t="n"/>
      <c r="J25" s="40" t="n"/>
      <c r="K25" s="40" t="n"/>
      <c r="L25" s="43" t="n"/>
      <c r="M25" s="43" t="n"/>
      <c r="N25" s="44">
        <f>IF(N($L25)=0,"",$M25/$L25)</f>
        <v/>
      </c>
      <c r="O25" s="45">
        <f>IF(OR($H25="",$I25=""),"",$I25-$H25)</f>
        <v/>
      </c>
      <c r="P25" s="40" t="n"/>
      <c r="Q25" s="40" t="n"/>
      <c r="R25" s="40" t="n"/>
    </row>
    <row r="26" ht="15" customHeight="1" s="25">
      <c r="A26" s="41">
        <f>IF(B26="","","PLT-"&amp;TEXT(ROW()-6,"000"))</f>
        <v/>
      </c>
      <c r="B26" s="40" t="n"/>
      <c r="C26" s="40" t="n"/>
      <c r="D26" s="40" t="n"/>
      <c r="E26" s="40" t="n"/>
      <c r="F26" s="40" t="n"/>
      <c r="G26" s="40" t="n"/>
      <c r="H26" s="42" t="n"/>
      <c r="I26" s="42" t="n"/>
      <c r="J26" s="40" t="n"/>
      <c r="K26" s="40" t="n"/>
      <c r="L26" s="43" t="n"/>
      <c r="M26" s="43" t="n"/>
      <c r="N26" s="44">
        <f>IF(N($L26)=0,"",$M26/$L26)</f>
        <v/>
      </c>
      <c r="O26" s="45">
        <f>IF(OR($H26="",$I26=""),"",$I26-$H26)</f>
        <v/>
      </c>
      <c r="P26" s="40" t="n"/>
      <c r="Q26" s="40" t="n"/>
      <c r="R26" s="40" t="n"/>
    </row>
    <row r="27" ht="15" customHeight="1" s="25">
      <c r="A27" s="41">
        <f>IF(B27="","","PLT-"&amp;TEXT(ROW()-6,"000"))</f>
        <v/>
      </c>
      <c r="B27" s="40" t="n"/>
      <c r="C27" s="40" t="n"/>
      <c r="D27" s="40" t="n"/>
      <c r="E27" s="40" t="n"/>
      <c r="F27" s="40" t="n"/>
      <c r="G27" s="40" t="n"/>
      <c r="H27" s="42" t="n"/>
      <c r="I27" s="42" t="n"/>
      <c r="J27" s="40" t="n"/>
      <c r="K27" s="40" t="n"/>
      <c r="L27" s="43" t="n"/>
      <c r="M27" s="43" t="n"/>
      <c r="N27" s="44">
        <f>IF(N($L27)=0,"",$M27/$L27)</f>
        <v/>
      </c>
      <c r="O27" s="45">
        <f>IF(OR($H27="",$I27=""),"",$I27-$H27)</f>
        <v/>
      </c>
      <c r="P27" s="40" t="n"/>
      <c r="Q27" s="40" t="n"/>
      <c r="R27" s="40" t="n"/>
    </row>
    <row r="28" ht="15" customHeight="1" s="25">
      <c r="A28" s="41">
        <f>IF(B28="","","PLT-"&amp;TEXT(ROW()-6,"000"))</f>
        <v/>
      </c>
      <c r="B28" s="40" t="n"/>
      <c r="C28" s="40" t="n"/>
      <c r="D28" s="40" t="n"/>
      <c r="E28" s="40" t="n"/>
      <c r="F28" s="40" t="n"/>
      <c r="G28" s="40" t="n"/>
      <c r="H28" s="42" t="n"/>
      <c r="I28" s="42" t="n"/>
      <c r="J28" s="40" t="n"/>
      <c r="K28" s="40" t="n"/>
      <c r="L28" s="43" t="n"/>
      <c r="M28" s="43" t="n"/>
      <c r="N28" s="44">
        <f>IF(N($L28)=0,"",$M28/$L28)</f>
        <v/>
      </c>
      <c r="O28" s="45">
        <f>IF(OR($H28="",$I28=""),"",$I28-$H28)</f>
        <v/>
      </c>
      <c r="P28" s="40" t="n"/>
      <c r="Q28" s="40" t="n"/>
      <c r="R28" s="40" t="n"/>
    </row>
    <row r="29" ht="15" customHeight="1" s="25">
      <c r="A29" s="41">
        <f>IF(B29="","","PLT-"&amp;TEXT(ROW()-6,"000"))</f>
        <v/>
      </c>
      <c r="B29" s="40" t="n"/>
      <c r="C29" s="40" t="n"/>
      <c r="D29" s="40" t="n"/>
      <c r="E29" s="40" t="n"/>
      <c r="F29" s="40" t="n"/>
      <c r="G29" s="40" t="n"/>
      <c r="H29" s="42" t="n"/>
      <c r="I29" s="42" t="n"/>
      <c r="J29" s="40" t="n"/>
      <c r="K29" s="40" t="n"/>
      <c r="L29" s="43" t="n"/>
      <c r="M29" s="43" t="n"/>
      <c r="N29" s="44">
        <f>IF(N($L29)=0,"",$M29/$L29)</f>
        <v/>
      </c>
      <c r="O29" s="45">
        <f>IF(OR($H29="",$I29=""),"",$I29-$H29)</f>
        <v/>
      </c>
      <c r="P29" s="40" t="n"/>
      <c r="Q29" s="40" t="n"/>
      <c r="R29" s="40" t="n"/>
    </row>
    <row r="30" ht="15" customHeight="1" s="25">
      <c r="A30" s="41">
        <f>IF(B30="","","PLT-"&amp;TEXT(ROW()-6,"000"))</f>
        <v/>
      </c>
      <c r="B30" s="40" t="n"/>
      <c r="C30" s="40" t="n"/>
      <c r="D30" s="40" t="n"/>
      <c r="E30" s="40" t="n"/>
      <c r="F30" s="40" t="n"/>
      <c r="G30" s="40" t="n"/>
      <c r="H30" s="42" t="n"/>
      <c r="I30" s="42" t="n"/>
      <c r="J30" s="40" t="n"/>
      <c r="K30" s="40" t="n"/>
      <c r="L30" s="43" t="n"/>
      <c r="M30" s="43" t="n"/>
      <c r="N30" s="44">
        <f>IF(N($L30)=0,"",$M30/$L30)</f>
        <v/>
      </c>
      <c r="O30" s="45">
        <f>IF(OR($H30="",$I30=""),"",$I30-$H30)</f>
        <v/>
      </c>
      <c r="P30" s="40" t="n"/>
      <c r="Q30" s="40" t="n"/>
      <c r="R30" s="40" t="n"/>
    </row>
    <row r="31" ht="15" customHeight="1" s="25">
      <c r="A31" s="41">
        <f>IF(B31="","","PLT-"&amp;TEXT(ROW()-6,"000"))</f>
        <v/>
      </c>
      <c r="B31" s="40" t="n"/>
      <c r="C31" s="40" t="n"/>
      <c r="D31" s="40" t="n"/>
      <c r="E31" s="40" t="n"/>
      <c r="F31" s="40" t="n"/>
      <c r="G31" s="40" t="n"/>
      <c r="H31" s="42" t="n"/>
      <c r="I31" s="42" t="n"/>
      <c r="J31" s="40" t="n"/>
      <c r="K31" s="40" t="n"/>
      <c r="L31" s="43" t="n"/>
      <c r="M31" s="43" t="n"/>
      <c r="N31" s="44">
        <f>IF(N($L31)=0,"",$M31/$L31)</f>
        <v/>
      </c>
      <c r="O31" s="45">
        <f>IF(OR($H31="",$I31=""),"",$I31-$H31)</f>
        <v/>
      </c>
      <c r="P31" s="40" t="n"/>
      <c r="Q31" s="40" t="n"/>
      <c r="R31" s="40" t="n"/>
    </row>
    <row r="32" ht="15" customHeight="1" s="25">
      <c r="A32" s="41">
        <f>IF(B32="","","PLT-"&amp;TEXT(ROW()-6,"000"))</f>
        <v/>
      </c>
      <c r="B32" s="40" t="n"/>
      <c r="C32" s="40" t="n"/>
      <c r="D32" s="40" t="n"/>
      <c r="E32" s="40" t="n"/>
      <c r="F32" s="40" t="n"/>
      <c r="G32" s="40" t="n"/>
      <c r="H32" s="42" t="n"/>
      <c r="I32" s="42" t="n"/>
      <c r="J32" s="40" t="n"/>
      <c r="K32" s="40" t="n"/>
      <c r="L32" s="43" t="n"/>
      <c r="M32" s="43" t="n"/>
      <c r="N32" s="44">
        <f>IF(N($L32)=0,"",$M32/$L32)</f>
        <v/>
      </c>
      <c r="O32" s="45">
        <f>IF(OR($H32="",$I32=""),"",$I32-$H32)</f>
        <v/>
      </c>
      <c r="P32" s="40" t="n"/>
      <c r="Q32" s="40" t="n"/>
      <c r="R32" s="40" t="n"/>
    </row>
    <row r="33" ht="15" customHeight="1" s="25">
      <c r="A33" s="41">
        <f>IF(B33="","","PLT-"&amp;TEXT(ROW()-6,"000"))</f>
        <v/>
      </c>
      <c r="B33" s="40" t="n"/>
      <c r="C33" s="40" t="n"/>
      <c r="D33" s="40" t="n"/>
      <c r="E33" s="40" t="n"/>
      <c r="F33" s="40" t="n"/>
      <c r="G33" s="40" t="n"/>
      <c r="H33" s="42" t="n"/>
      <c r="I33" s="42" t="n"/>
      <c r="J33" s="40" t="n"/>
      <c r="K33" s="40" t="n"/>
      <c r="L33" s="43" t="n"/>
      <c r="M33" s="43" t="n"/>
      <c r="N33" s="44">
        <f>IF(N($L33)=0,"",$M33/$L33)</f>
        <v/>
      </c>
      <c r="O33" s="45">
        <f>IF(OR($H33="",$I33=""),"",$I33-$H33)</f>
        <v/>
      </c>
      <c r="P33" s="40" t="n"/>
      <c r="Q33" s="40" t="n"/>
      <c r="R33" s="40" t="n"/>
    </row>
    <row r="34" ht="15" customHeight="1" s="25">
      <c r="A34" s="41">
        <f>IF(B34="","","PLT-"&amp;TEXT(ROW()-6,"000"))</f>
        <v/>
      </c>
      <c r="B34" s="40" t="n"/>
      <c r="C34" s="40" t="n"/>
      <c r="D34" s="40" t="n"/>
      <c r="E34" s="40" t="n"/>
      <c r="F34" s="40" t="n"/>
      <c r="G34" s="40" t="n"/>
      <c r="H34" s="42" t="n"/>
      <c r="I34" s="42" t="n"/>
      <c r="J34" s="40" t="n"/>
      <c r="K34" s="40" t="n"/>
      <c r="L34" s="43" t="n"/>
      <c r="M34" s="43" t="n"/>
      <c r="N34" s="44">
        <f>IF(N($L34)=0,"",$M34/$L34)</f>
        <v/>
      </c>
      <c r="O34" s="45">
        <f>IF(OR($H34="",$I34=""),"",$I34-$H34)</f>
        <v/>
      </c>
      <c r="P34" s="40" t="n"/>
      <c r="Q34" s="40" t="n"/>
      <c r="R34" s="40" t="n"/>
    </row>
    <row r="35" ht="15" customHeight="1" s="25">
      <c r="A35" s="41">
        <f>IF(B35="","","PLT-"&amp;TEXT(ROW()-6,"000"))</f>
        <v/>
      </c>
      <c r="B35" s="40" t="n"/>
      <c r="C35" s="40" t="n"/>
      <c r="D35" s="40" t="n"/>
      <c r="E35" s="40" t="n"/>
      <c r="F35" s="40" t="n"/>
      <c r="G35" s="40" t="n"/>
      <c r="H35" s="42" t="n"/>
      <c r="I35" s="42" t="n"/>
      <c r="J35" s="40" t="n"/>
      <c r="K35" s="40" t="n"/>
      <c r="L35" s="43" t="n"/>
      <c r="M35" s="43" t="n"/>
      <c r="N35" s="44">
        <f>IF(N($L35)=0,"",$M35/$L35)</f>
        <v/>
      </c>
      <c r="O35" s="45">
        <f>IF(OR($H35="",$I35=""),"",$I35-$H35)</f>
        <v/>
      </c>
      <c r="P35" s="40" t="n"/>
      <c r="Q35" s="40" t="n"/>
      <c r="R35" s="40" t="n"/>
    </row>
    <row r="36" ht="15" customHeight="1" s="25">
      <c r="A36" s="41">
        <f>IF(B36="","","PLT-"&amp;TEXT(ROW()-6,"000"))</f>
        <v/>
      </c>
      <c r="B36" s="40" t="n"/>
      <c r="C36" s="40" t="n"/>
      <c r="D36" s="40" t="n"/>
      <c r="E36" s="40" t="n"/>
      <c r="F36" s="40" t="n"/>
      <c r="G36" s="40" t="n"/>
      <c r="H36" s="42" t="n"/>
      <c r="I36" s="42" t="n"/>
      <c r="J36" s="40" t="n"/>
      <c r="K36" s="40" t="n"/>
      <c r="L36" s="43" t="n"/>
      <c r="M36" s="43" t="n"/>
      <c r="N36" s="44">
        <f>IF(N($L36)=0,"",$M36/$L36)</f>
        <v/>
      </c>
      <c r="O36" s="45">
        <f>IF(OR($H36="",$I36=""),"",$I36-$H36)</f>
        <v/>
      </c>
      <c r="P36" s="40" t="n"/>
      <c r="Q36" s="40" t="n"/>
      <c r="R36" s="40" t="n"/>
    </row>
    <row r="37" ht="15" customHeight="1" s="25">
      <c r="A37" s="41">
        <f>IF(B37="","","PLT-"&amp;TEXT(ROW()-6,"000"))</f>
        <v/>
      </c>
      <c r="B37" s="40" t="n"/>
      <c r="C37" s="40" t="n"/>
      <c r="D37" s="40" t="n"/>
      <c r="E37" s="40" t="n"/>
      <c r="F37" s="40" t="n"/>
      <c r="G37" s="40" t="n"/>
      <c r="H37" s="42" t="n"/>
      <c r="I37" s="42" t="n"/>
      <c r="J37" s="40" t="n"/>
      <c r="K37" s="40" t="n"/>
      <c r="L37" s="43" t="n"/>
      <c r="M37" s="43" t="n"/>
      <c r="N37" s="44">
        <f>IF(N($L37)=0,"",$M37/$L37)</f>
        <v/>
      </c>
      <c r="O37" s="45">
        <f>IF(OR($H37="",$I37=""),"",$I37-$H37)</f>
        <v/>
      </c>
      <c r="P37" s="40" t="n"/>
      <c r="Q37" s="40" t="n"/>
      <c r="R37" s="40" t="n"/>
    </row>
    <row r="38" ht="15" customHeight="1" s="25">
      <c r="A38" s="41">
        <f>IF(B38="","","PLT-"&amp;TEXT(ROW()-6,"000"))</f>
        <v/>
      </c>
      <c r="B38" s="40" t="n"/>
      <c r="C38" s="40" t="n"/>
      <c r="D38" s="40" t="n"/>
      <c r="E38" s="40" t="n"/>
      <c r="F38" s="40" t="n"/>
      <c r="G38" s="40" t="n"/>
      <c r="H38" s="42" t="n"/>
      <c r="I38" s="42" t="n"/>
      <c r="J38" s="40" t="n"/>
      <c r="K38" s="40" t="n"/>
      <c r="L38" s="43" t="n"/>
      <c r="M38" s="43" t="n"/>
      <c r="N38" s="44">
        <f>IF(N($L38)=0,"",$M38/$L38)</f>
        <v/>
      </c>
      <c r="O38" s="45">
        <f>IF(OR($H38="",$I38=""),"",$I38-$H38)</f>
        <v/>
      </c>
      <c r="P38" s="40" t="n"/>
      <c r="Q38" s="40" t="n"/>
      <c r="R38" s="40" t="n"/>
    </row>
    <row r="39" ht="15" customHeight="1" s="25">
      <c r="A39" s="41">
        <f>IF(B39="","","PLT-"&amp;TEXT(ROW()-6,"000"))</f>
        <v/>
      </c>
      <c r="B39" s="40" t="n"/>
      <c r="C39" s="40" t="n"/>
      <c r="D39" s="40" t="n"/>
      <c r="E39" s="40" t="n"/>
      <c r="F39" s="40" t="n"/>
      <c r="G39" s="40" t="n"/>
      <c r="H39" s="42" t="n"/>
      <c r="I39" s="42" t="n"/>
      <c r="J39" s="40" t="n"/>
      <c r="K39" s="40" t="n"/>
      <c r="L39" s="43" t="n"/>
      <c r="M39" s="43" t="n"/>
      <c r="N39" s="44">
        <f>IF(N($L39)=0,"",$M39/$L39)</f>
        <v/>
      </c>
      <c r="O39" s="45">
        <f>IF(OR($H39="",$I39=""),"",$I39-$H39)</f>
        <v/>
      </c>
      <c r="P39" s="40" t="n"/>
      <c r="Q39" s="40" t="n"/>
      <c r="R39" s="40" t="n"/>
    </row>
    <row r="40" ht="15" customHeight="1" s="25">
      <c r="A40" s="41">
        <f>IF(B40="","","PLT-"&amp;TEXT(ROW()-6,"000"))</f>
        <v/>
      </c>
      <c r="B40" s="40" t="n"/>
      <c r="C40" s="40" t="n"/>
      <c r="D40" s="40" t="n"/>
      <c r="E40" s="40" t="n"/>
      <c r="F40" s="40" t="n"/>
      <c r="G40" s="40" t="n"/>
      <c r="H40" s="42" t="n"/>
      <c r="I40" s="42" t="n"/>
      <c r="J40" s="40" t="n"/>
      <c r="K40" s="40" t="n"/>
      <c r="L40" s="43" t="n"/>
      <c r="M40" s="43" t="n"/>
      <c r="N40" s="44">
        <f>IF(N($L40)=0,"",$M40/$L40)</f>
        <v/>
      </c>
      <c r="O40" s="45">
        <f>IF(OR($H40="",$I40=""),"",$I40-$H40)</f>
        <v/>
      </c>
      <c r="P40" s="40" t="n"/>
      <c r="Q40" s="40" t="n"/>
      <c r="R40" s="40" t="n"/>
    </row>
    <row r="41" ht="15" customHeight="1" s="25">
      <c r="A41" s="41">
        <f>IF(B41="","","PLT-"&amp;TEXT(ROW()-6,"000"))</f>
        <v/>
      </c>
      <c r="B41" s="40" t="n"/>
      <c r="C41" s="40" t="n"/>
      <c r="D41" s="40" t="n"/>
      <c r="E41" s="40" t="n"/>
      <c r="F41" s="40" t="n"/>
      <c r="G41" s="40" t="n"/>
      <c r="H41" s="42" t="n"/>
      <c r="I41" s="42" t="n"/>
      <c r="J41" s="40" t="n"/>
      <c r="K41" s="40" t="n"/>
      <c r="L41" s="43" t="n"/>
      <c r="M41" s="43" t="n"/>
      <c r="N41" s="44">
        <f>IF(N($L41)=0,"",$M41/$L41)</f>
        <v/>
      </c>
      <c r="O41" s="45">
        <f>IF(OR($H41="",$I41=""),"",$I41-$H41)</f>
        <v/>
      </c>
      <c r="P41" s="40" t="n"/>
      <c r="Q41" s="40" t="n"/>
      <c r="R41" s="40" t="n"/>
    </row>
    <row r="42" ht="15" customHeight="1" s="25">
      <c r="A42" s="41">
        <f>IF(B42="","","PLT-"&amp;TEXT(ROW()-6,"000"))</f>
        <v/>
      </c>
      <c r="B42" s="40" t="n"/>
      <c r="C42" s="40" t="n"/>
      <c r="D42" s="40" t="n"/>
      <c r="E42" s="40" t="n"/>
      <c r="F42" s="40" t="n"/>
      <c r="G42" s="40" t="n"/>
      <c r="H42" s="42" t="n"/>
      <c r="I42" s="42" t="n"/>
      <c r="J42" s="40" t="n"/>
      <c r="K42" s="40" t="n"/>
      <c r="L42" s="43" t="n"/>
      <c r="M42" s="43" t="n"/>
      <c r="N42" s="44">
        <f>IF(N($L42)=0,"",$M42/$L42)</f>
        <v/>
      </c>
      <c r="O42" s="45">
        <f>IF(OR($H42="",$I42=""),"",$I42-$H42)</f>
        <v/>
      </c>
      <c r="P42" s="40" t="n"/>
      <c r="Q42" s="40" t="n"/>
      <c r="R42" s="40" t="n"/>
    </row>
    <row r="43" ht="15" customHeight="1" s="25">
      <c r="A43" s="41">
        <f>IF(B43="","","PLT-"&amp;TEXT(ROW()-6,"000"))</f>
        <v/>
      </c>
      <c r="B43" s="40" t="n"/>
      <c r="C43" s="40" t="n"/>
      <c r="D43" s="40" t="n"/>
      <c r="E43" s="40" t="n"/>
      <c r="F43" s="40" t="n"/>
      <c r="G43" s="40" t="n"/>
      <c r="H43" s="42" t="n"/>
      <c r="I43" s="42" t="n"/>
      <c r="J43" s="40" t="n"/>
      <c r="K43" s="40" t="n"/>
      <c r="L43" s="43" t="n"/>
      <c r="M43" s="43" t="n"/>
      <c r="N43" s="44">
        <f>IF(N($L43)=0,"",$M43/$L43)</f>
        <v/>
      </c>
      <c r="O43" s="45">
        <f>IF(OR($H43="",$I43=""),"",$I43-$H43)</f>
        <v/>
      </c>
      <c r="P43" s="40" t="n"/>
      <c r="Q43" s="40" t="n"/>
      <c r="R43" s="40" t="n"/>
    </row>
    <row r="44" ht="15" customHeight="1" s="25">
      <c r="A44" s="41">
        <f>IF(B44="","","PLT-"&amp;TEXT(ROW()-6,"000"))</f>
        <v/>
      </c>
      <c r="B44" s="40" t="n"/>
      <c r="C44" s="40" t="n"/>
      <c r="D44" s="40" t="n"/>
      <c r="E44" s="40" t="n"/>
      <c r="F44" s="40" t="n"/>
      <c r="G44" s="40" t="n"/>
      <c r="H44" s="42" t="n"/>
      <c r="I44" s="42" t="n"/>
      <c r="J44" s="40" t="n"/>
      <c r="K44" s="40" t="n"/>
      <c r="L44" s="43" t="n"/>
      <c r="M44" s="43" t="n"/>
      <c r="N44" s="44">
        <f>IF(N($L44)=0,"",$M44/$L44)</f>
        <v/>
      </c>
      <c r="O44" s="45">
        <f>IF(OR($H44="",$I44=""),"",$I44-$H44)</f>
        <v/>
      </c>
      <c r="P44" s="40" t="n"/>
      <c r="Q44" s="40" t="n"/>
      <c r="R44" s="40" t="n"/>
    </row>
    <row r="45" ht="15" customHeight="1" s="25">
      <c r="A45" s="41">
        <f>IF(B45="","","PLT-"&amp;TEXT(ROW()-6,"000"))</f>
        <v/>
      </c>
      <c r="B45" s="40" t="n"/>
      <c r="C45" s="40" t="n"/>
      <c r="D45" s="40" t="n"/>
      <c r="E45" s="40" t="n"/>
      <c r="F45" s="40" t="n"/>
      <c r="G45" s="40" t="n"/>
      <c r="H45" s="42" t="n"/>
      <c r="I45" s="42" t="n"/>
      <c r="J45" s="40" t="n"/>
      <c r="K45" s="40" t="n"/>
      <c r="L45" s="43" t="n"/>
      <c r="M45" s="43" t="n"/>
      <c r="N45" s="44">
        <f>IF(N($L45)=0,"",$M45/$L45)</f>
        <v/>
      </c>
      <c r="O45" s="45">
        <f>IF(OR($H45="",$I45=""),"",$I45-$H45)</f>
        <v/>
      </c>
      <c r="P45" s="40" t="n"/>
      <c r="Q45" s="40" t="n"/>
      <c r="R45" s="40" t="n"/>
    </row>
    <row r="46" ht="15" customHeight="1" s="25">
      <c r="A46" s="41">
        <f>IF(B46="","","PLT-"&amp;TEXT(ROW()-6,"000"))</f>
        <v/>
      </c>
      <c r="B46" s="40" t="n"/>
      <c r="C46" s="40" t="n"/>
      <c r="D46" s="40" t="n"/>
      <c r="E46" s="40" t="n"/>
      <c r="F46" s="40" t="n"/>
      <c r="G46" s="40" t="n"/>
      <c r="H46" s="42" t="n"/>
      <c r="I46" s="42" t="n"/>
      <c r="J46" s="40" t="n"/>
      <c r="K46" s="40" t="n"/>
      <c r="L46" s="43" t="n"/>
      <c r="M46" s="43" t="n"/>
      <c r="N46" s="44">
        <f>IF(N($L46)=0,"",$M46/$L46)</f>
        <v/>
      </c>
      <c r="O46" s="45">
        <f>IF(OR($H46="",$I46=""),"",$I46-$H46)</f>
        <v/>
      </c>
      <c r="P46" s="40" t="n"/>
      <c r="Q46" s="40" t="n"/>
      <c r="R46" s="40" t="n"/>
    </row>
    <row r="47" ht="15" customHeight="1" s="25">
      <c r="A47" s="46" t="n"/>
      <c r="B47" s="46" t="inlineStr">
        <is>
          <t>TOTAL</t>
        </is>
      </c>
      <c r="C47" s="46" t="n"/>
      <c r="D47" s="46" t="n"/>
      <c r="E47" s="46" t="n"/>
      <c r="F47" s="46" t="n"/>
      <c r="G47" s="46" t="n"/>
      <c r="H47" s="46" t="n"/>
      <c r="I47" s="46" t="n"/>
      <c r="J47" s="46" t="n"/>
      <c r="K47" s="46" t="n"/>
      <c r="L47" s="47">
        <f>SUM(L7:L46)</f>
        <v/>
      </c>
      <c r="M47" s="47">
        <f>SUM(M7:M46)</f>
        <v/>
      </c>
      <c r="N47" s="46" t="n"/>
      <c r="O47" s="46" t="n"/>
      <c r="P47" s="46" t="n"/>
      <c r="Q47" s="46" t="n"/>
      <c r="R47" s="46" t="n"/>
    </row>
  </sheetData>
  <mergeCells count="2">
    <mergeCell ref="C1:R3"/>
    <mergeCell ref="A4:R4"/>
  </mergeCells>
  <conditionalFormatting sqref="J7:J46">
    <cfRule type="cellIs" rank="0" priority="2" equalAverage="0" operator="equal" aboveAverage="0" dxfId="0" text="" percent="0" bottom="0">
      <formula>"In flight"</formula>
    </cfRule>
    <cfRule type="cellIs" rank="0" priority="3" equalAverage="0" operator="equal" aboveAverage="0" dxfId="1" text="" percent="0" bottom="0">
      <formula>"Paused"</formula>
    </cfRule>
    <cfRule type="cellIs" rank="0" priority="4" equalAverage="0" operator="equal" aboveAverage="0" dxfId="2" text="" percent="0" bottom="0">
      <formula>"Cancelled"</formula>
    </cfRule>
  </conditionalFormatting>
  <conditionalFormatting sqref="K7:K46">
    <cfRule type="cellIs" rank="0" priority="5" equalAverage="0" operator="equal" aboveAverage="0" dxfId="2" text="" percent="0" bottom="0">
      <formula>"High"</formula>
    </cfRule>
    <cfRule type="cellIs" rank="0" priority="6" equalAverage="0" operator="equal" aboveAverage="0" dxfId="1" text="" percent="0" bottom="0">
      <formula>"Medium"</formula>
    </cfRule>
  </conditionalFormatting>
  <conditionalFormatting sqref="Q7:Q46">
    <cfRule type="cellIs" rank="0" priority="7" equalAverage="0" operator="equal" aboveAverage="0" dxfId="0" text="" percent="0" bottom="0">
      <formula>"Scale"</formula>
    </cfRule>
    <cfRule type="cellIs" rank="0" priority="8" equalAverage="0" operator="equal" aboveAverage="0" dxfId="2" text="" percent="0" bottom="0">
      <formula>"Stop"</formula>
    </cfRule>
  </conditionalFormatting>
  <conditionalFormatting sqref="N7:N46">
    <cfRule type="colorScale" priority="9">
      <colorScale>
        <cfvo type="num" val="0"/>
        <cfvo type="num" val="0.6"/>
        <cfvo type="num" val="1.2"/>
        <color rgb="FFD8F0DC"/>
        <color rgb="FFFDE9C9"/>
        <color rgb="FFF8D2D2"/>
      </colorScale>
    </cfRule>
  </conditionalFormatting>
  <dataValidations count="5">
    <dataValidation sqref="D7:D46" showDropDown="0" showInputMessage="0" showErrorMessage="0" allowBlank="1" type="list" errorStyle="stop" operator="between">
      <formula1>Lists!$C$7:$C$12</formula1>
      <formula2>0</formula2>
    </dataValidation>
    <dataValidation sqref="J7:J46" showDropDown="0" showInputMessage="0" showErrorMessage="0" allowBlank="1" type="list" errorStyle="stop" operator="between">
      <formula1>Lists!$A$7:$A$11</formula1>
      <formula2>0</formula2>
    </dataValidation>
    <dataValidation sqref="K7:K46" showDropDown="0" showInputMessage="0" showErrorMessage="0" allowBlank="1" type="list" errorStyle="stop" operator="between">
      <formula1>Lists!$D$7:$D$9</formula1>
      <formula2>0</formula2>
    </dataValidation>
    <dataValidation sqref="P7:P46" showDropDown="0" showInputMessage="0" showErrorMessage="0" allowBlank="1" type="list" errorStyle="stop" operator="between">
      <formula1>Lists!$E$7:$E$10</formula1>
      <formula2>0</formula2>
    </dataValidation>
    <dataValidation sqref="Q7:Q46" showDropDown="0" showInputMessage="0" showErrorMessage="0" allowBlank="1" type="list" errorStyle="stop" operator="between">
      <formula1>Lists!$B$7:$B$11</formula1>
      <formula2>0</formula2>
    </dataValidation>
  </dataValidations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L2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3" customWidth="1" style="24" min="1" max="1"/>
    <col width="28" customWidth="1" style="24" min="2" max="2"/>
    <col width="16" customWidth="1" style="24" min="3" max="3"/>
    <col width="18" customWidth="1" style="24" min="4" max="4"/>
    <col width="16" customWidth="1" style="24" min="5" max="5"/>
    <col width="4" customWidth="1" style="24" min="6" max="6"/>
    <col width="26" customWidth="1" style="24" min="7" max="7"/>
    <col width="14" customWidth="1" style="24" min="8" max="8"/>
    <col width="16" customWidth="1" style="24" min="9" max="10"/>
    <col width="14" customWidth="1" style="24" min="11" max="11"/>
    <col width="4" customWidth="1" style="24" min="12" max="12"/>
  </cols>
  <sheetData>
    <row r="1" ht="21.75" customHeight="1" s="25">
      <c r="A1" s="26" t="n"/>
      <c r="B1" s="27" t="n"/>
      <c r="C1" s="28" t="inlineStr">
        <is>
          <t>Pilot Summary</t>
        </is>
      </c>
    </row>
    <row r="2" ht="21.75" customHeight="1" s="25">
      <c r="A2" s="27" t="n"/>
      <c r="B2" s="27" t="n"/>
    </row>
    <row r="3" ht="13.5" customHeight="1" s="25">
      <c r="A3" s="27" t="n"/>
      <c r="B3" s="27" t="n"/>
    </row>
    <row r="4" ht="19.5" customHeight="1" s="25">
      <c r="A4" s="29" t="inlineStr">
        <is>
          <t>Every figure below is calculated from the Pilots tab</t>
        </is>
      </c>
    </row>
    <row r="6" ht="21.75" customHeight="1" s="25">
      <c r="A6" s="30" t="inlineStr">
        <is>
          <t>Headline metrics</t>
        </is>
      </c>
    </row>
    <row r="7" ht="15.75" customHeight="1" s="25">
      <c r="B7" s="48" t="inlineStr">
        <is>
          <t>PILOTS LOGGED</t>
        </is>
      </c>
      <c r="E7" s="48" t="inlineStr">
        <is>
          <t>IN FLIGHT</t>
        </is>
      </c>
      <c r="H7" s="48" t="inlineStr">
        <is>
          <t>TOTAL PILOT BUDGET</t>
        </is>
      </c>
    </row>
    <row r="8" ht="25.5" customHeight="1" s="25">
      <c r="B8" s="49">
        <f>COUNTIF(Pilots!$B$7:$B$46,"&lt;&gt;")</f>
        <v/>
      </c>
      <c r="E8" s="49">
        <f>COUNTIF(Pilots!$J$7:$J$46,"In flight")</f>
        <v/>
      </c>
      <c r="H8" s="50">
        <f>SUM(Pilots!$L$7:$L$46)</f>
        <v/>
      </c>
    </row>
    <row r="10" ht="15.75" customHeight="1" s="25">
      <c r="B10" s="48" t="inlineStr">
        <is>
          <t>SPEND TO DATE</t>
        </is>
      </c>
      <c r="E10" s="48" t="inlineStr">
        <is>
          <t>DECISIONS TO SCALE</t>
        </is>
      </c>
      <c r="H10" s="48" t="inlineStr">
        <is>
          <t>HIGH-RISK PILOTS</t>
        </is>
      </c>
    </row>
    <row r="11" ht="25.5" customHeight="1" s="25">
      <c r="B11" s="50">
        <f>SUM(Pilots!$M$7:$M$46)</f>
        <v/>
      </c>
      <c r="E11" s="49">
        <f>COUNTIF(Pilots!$Q$7:$Q$46,"Scale")</f>
        <v/>
      </c>
      <c r="H11" s="49">
        <f>COUNTIF(Pilots!$K$7:$K$46,"High")</f>
        <v/>
      </c>
    </row>
    <row r="14" ht="21.75" customHeight="1" s="25">
      <c r="A14" s="30" t="inlineStr">
        <is>
          <t>Pilots by status</t>
        </is>
      </c>
    </row>
    <row r="15" ht="15" customHeight="1" s="25">
      <c r="B15" s="39" t="inlineStr">
        <is>
          <t>Pilot Status</t>
        </is>
      </c>
      <c r="C15" s="39" t="inlineStr">
        <is>
          <t>Count</t>
        </is>
      </c>
      <c r="D15" s="39" t="inlineStr">
        <is>
          <t>Budget ($)</t>
        </is>
      </c>
      <c r="G15" s="39" t="inlineStr">
        <is>
          <t>Business Unit</t>
        </is>
      </c>
      <c r="H15" s="39" t="inlineStr">
        <is>
          <t>Count</t>
        </is>
      </c>
      <c r="I15" s="39" t="inlineStr">
        <is>
          <t>Budget ($)</t>
        </is>
      </c>
    </row>
    <row r="16" ht="15" customHeight="1" s="25">
      <c r="B16" s="51">
        <f>Lists!A7</f>
        <v/>
      </c>
      <c r="C16" s="45">
        <f>COUNTIF(Pilots!$J$7:$J$46,$B16)</f>
        <v/>
      </c>
      <c r="D16" s="52">
        <f>SUMIF(Pilots!$J$7:$J$46,$B16,Pilots!$L$7:$L$46)</f>
        <v/>
      </c>
      <c r="G16" s="51">
        <f>Lists!C7</f>
        <v/>
      </c>
      <c r="H16" s="45">
        <f>COUNTIF(Pilots!$D$7:$D$46,$G16)</f>
        <v/>
      </c>
      <c r="I16" s="52">
        <f>SUMIF(Pilots!$D$7:$D$46,$G16,Pilots!$L$7:$L$46)</f>
        <v/>
      </c>
    </row>
    <row r="17" ht="15" customHeight="1" s="25">
      <c r="B17" s="51">
        <f>Lists!A8</f>
        <v/>
      </c>
      <c r="C17" s="45">
        <f>COUNTIF(Pilots!$J$7:$J$46,$B17)</f>
        <v/>
      </c>
      <c r="D17" s="52">
        <f>SUMIF(Pilots!$J$7:$J$46,$B17,Pilots!$L$7:$L$46)</f>
        <v/>
      </c>
      <c r="G17" s="51">
        <f>Lists!C8</f>
        <v/>
      </c>
      <c r="H17" s="45">
        <f>COUNTIF(Pilots!$D$7:$D$46,$G17)</f>
        <v/>
      </c>
      <c r="I17" s="52">
        <f>SUMIF(Pilots!$D$7:$D$46,$G17,Pilots!$L$7:$L$46)</f>
        <v/>
      </c>
    </row>
    <row r="18" ht="15" customHeight="1" s="25">
      <c r="B18" s="51">
        <f>Lists!A9</f>
        <v/>
      </c>
      <c r="C18" s="45">
        <f>COUNTIF(Pilots!$J$7:$J$46,$B18)</f>
        <v/>
      </c>
      <c r="D18" s="52">
        <f>SUMIF(Pilots!$J$7:$J$46,$B18,Pilots!$L$7:$L$46)</f>
        <v/>
      </c>
      <c r="G18" s="51">
        <f>Lists!C9</f>
        <v/>
      </c>
      <c r="H18" s="45">
        <f>COUNTIF(Pilots!$D$7:$D$46,$G18)</f>
        <v/>
      </c>
      <c r="I18" s="52">
        <f>SUMIF(Pilots!$D$7:$D$46,$G18,Pilots!$L$7:$L$46)</f>
        <v/>
      </c>
    </row>
    <row r="19" ht="15" customHeight="1" s="25">
      <c r="B19" s="51">
        <f>Lists!A10</f>
        <v/>
      </c>
      <c r="C19" s="45">
        <f>COUNTIF(Pilots!$J$7:$J$46,$B19)</f>
        <v/>
      </c>
      <c r="D19" s="52">
        <f>SUMIF(Pilots!$J$7:$J$46,$B19,Pilots!$L$7:$L$46)</f>
        <v/>
      </c>
      <c r="G19" s="51">
        <f>Lists!C10</f>
        <v/>
      </c>
      <c r="H19" s="45">
        <f>COUNTIF(Pilots!$D$7:$D$46,$G19)</f>
        <v/>
      </c>
      <c r="I19" s="52">
        <f>SUMIF(Pilots!$D$7:$D$46,$G19,Pilots!$L$7:$L$46)</f>
        <v/>
      </c>
    </row>
    <row r="20" ht="15" customHeight="1" s="25">
      <c r="B20" s="51">
        <f>Lists!A11</f>
        <v/>
      </c>
      <c r="C20" s="45">
        <f>COUNTIF(Pilots!$J$7:$J$46,$B20)</f>
        <v/>
      </c>
      <c r="D20" s="52">
        <f>SUMIF(Pilots!$J$7:$J$46,$B20,Pilots!$L$7:$L$46)</f>
        <v/>
      </c>
      <c r="G20" s="51">
        <f>Lists!C11</f>
        <v/>
      </c>
      <c r="H20" s="45">
        <f>COUNTIF(Pilots!$D$7:$D$46,$G20)</f>
        <v/>
      </c>
      <c r="I20" s="52">
        <f>SUMIF(Pilots!$D$7:$D$46,$G20,Pilots!$L$7:$L$46)</f>
        <v/>
      </c>
    </row>
    <row r="21" ht="15" customHeight="1" s="25">
      <c r="G21" s="51">
        <f>Lists!C12</f>
        <v/>
      </c>
      <c r="H21" s="45">
        <f>COUNTIF(Pilots!$D$7:$D$46,$G21)</f>
        <v/>
      </c>
      <c r="I21" s="52">
        <f>SUMIF(Pilots!$D$7:$D$46,$G21,Pilots!$L$7:$L$46)</f>
        <v/>
      </c>
    </row>
  </sheetData>
  <mergeCells count="16">
    <mergeCell ref="H11:I11"/>
    <mergeCell ref="B7:C7"/>
    <mergeCell ref="B11:C11"/>
    <mergeCell ref="E7:F7"/>
    <mergeCell ref="E10:F10"/>
    <mergeCell ref="H7:I7"/>
    <mergeCell ref="H10:I10"/>
    <mergeCell ref="B10:C10"/>
    <mergeCell ref="E11:F11"/>
    <mergeCell ref="A14:L14"/>
    <mergeCell ref="A6:L6"/>
    <mergeCell ref="C1:L3"/>
    <mergeCell ref="H8:I8"/>
    <mergeCell ref="B8:C8"/>
    <mergeCell ref="E8:F8"/>
    <mergeCell ref="A4:L4"/>
  </mergeCells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2026-08-10T19:16:05Z</dcterms:created>
  <dcterms:modified xmlns:dcterms="http://purl.org/dc/terms/" xmlns:xsi="http://www.w3.org/2001/XMLSchema-instance" xsi:type="dcterms:W3CDTF">2026-08-12T23:23:06Z</dcterms:modified>
  <cp:revision>0</cp:revision>
</cp:coreProperties>
</file>